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3"/>
  </bookViews>
  <sheets>
    <sheet name="1 квартал" sheetId="5" r:id="rId1"/>
    <sheet name="2 квартал " sheetId="12" r:id="rId2"/>
    <sheet name="3 квартал " sheetId="13" r:id="rId3"/>
    <sheet name="4 квартал  " sheetId="14" r:id="rId4"/>
    <sheet name="октябрь" sheetId="8" state="hidden" r:id="rId5"/>
    <sheet name="ноябрь" sheetId="9" state="hidden" r:id="rId6"/>
    <sheet name="декабрь" sheetId="10" state="hidden" r:id="rId7"/>
  </sheets>
  <externalReferences>
    <externalReference r:id="rId8"/>
  </externalReferences>
  <definedNames>
    <definedName name="_xlnm.Print_Area" localSheetId="0">'1 квартал'!$A$1:$D$29</definedName>
    <definedName name="_xlnm.Print_Area" localSheetId="1">'2 квартал '!$A$1:$D$29</definedName>
    <definedName name="_xlnm.Print_Area" localSheetId="2">'3 квартал '!$A$1:$D$29</definedName>
    <definedName name="_xlnm.Print_Area" localSheetId="3">'4 квартал  '!$A$1:$D$29</definedName>
    <definedName name="_xlnm.Print_Area" localSheetId="6">декабрь!$A$1:$F$41</definedName>
    <definedName name="_xlnm.Print_Area" localSheetId="5">ноябрь!$A$1:$F$41</definedName>
    <definedName name="_xlnm.Print_Area" localSheetId="4">октябрь!$A$1:$F$41</definedName>
  </definedNames>
  <calcPr calcId="152511" refMode="R1C1" fullPrecision="0"/>
</workbook>
</file>

<file path=xl/calcChain.xml><?xml version="1.0" encoding="utf-8"?>
<calcChain xmlns="http://schemas.openxmlformats.org/spreadsheetml/2006/main">
  <c r="C40" i="10" l="1"/>
  <c r="E30" i="10"/>
  <c r="D30" i="10"/>
  <c r="F30" i="10" s="1"/>
  <c r="E29" i="10"/>
  <c r="E31" i="10" s="1"/>
  <c r="D29" i="10"/>
  <c r="D31" i="10" s="1"/>
  <c r="F31" i="10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C40" i="9"/>
  <c r="E30" i="9"/>
  <c r="D30" i="9"/>
  <c r="F30" i="9" s="1"/>
  <c r="E29" i="9"/>
  <c r="E31" i="9" s="1"/>
  <c r="D29" i="9"/>
  <c r="D31" i="9" s="1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C40" i="8"/>
  <c r="E30" i="8"/>
  <c r="D30" i="8"/>
  <c r="F30" i="8" s="1"/>
  <c r="E29" i="8"/>
  <c r="E31" i="8" s="1"/>
  <c r="D29" i="8"/>
  <c r="D31" i="8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29" i="10" l="1"/>
  <c r="F31" i="9"/>
  <c r="F29" i="9"/>
  <c r="F31" i="8"/>
  <c r="F29" i="8"/>
</calcChain>
</file>

<file path=xl/sharedStrings.xml><?xml version="1.0" encoding="utf-8"?>
<sst xmlns="http://schemas.openxmlformats.org/spreadsheetml/2006/main" count="243" uniqueCount="69">
  <si>
    <t>ВН</t>
  </si>
  <si>
    <t>ИТОГО:</t>
  </si>
  <si>
    <t>СН2</t>
  </si>
  <si>
    <t>ПС Комарово, яч.207                    ф.РП-121-2</t>
  </si>
  <si>
    <t>ПС Комарово, яч.110                    ф.РП-121-1</t>
  </si>
  <si>
    <t>9.</t>
  </si>
  <si>
    <t>ПС 110/10 "Винзили"ф. ВЗКСМ-2 яч.25 РП-10 "ИССС"</t>
  </si>
  <si>
    <t xml:space="preserve"> ПС 110/10 "Винзили" ф. ВЗКСМ-1 яч.23 РП-10 "ИССС"</t>
  </si>
  <si>
    <t>8.</t>
  </si>
  <si>
    <t>ПС 110/10 "Центральная" яч.45 ф. "Седова-1"</t>
  </si>
  <si>
    <t>ПС 110/10 "Центральная" яч.40 ф. "Седова-2"</t>
  </si>
  <si>
    <t>7.</t>
  </si>
  <si>
    <t>ПС Суходольская, яч.26 ф.03-2</t>
  </si>
  <si>
    <t>ПС Суходольская, яч.31 ф.03-1</t>
  </si>
  <si>
    <t>ПС Суходольская, яч.36 ф.Автоцентр-2</t>
  </si>
  <si>
    <t>ПС Суходольская, яч.41 ф.Автоцентр-1</t>
  </si>
  <si>
    <t>6.</t>
  </si>
  <si>
    <t xml:space="preserve">ПС Казарово, яч.30, ф.Жданова-2 </t>
  </si>
  <si>
    <t xml:space="preserve">ПС Казарово, яч.15, ф.Жданова-1 </t>
  </si>
  <si>
    <t>5.</t>
  </si>
  <si>
    <t>ПС Западная, ПС Северная ф.Тюменский-2, яч.16</t>
  </si>
  <si>
    <t>ПС Западная, ПС Северная ф.Тюменский-1, яч.7</t>
  </si>
  <si>
    <t>4.</t>
  </si>
  <si>
    <t>ПС Червишево, ф.Б.Тараскуль, отпайка на ТП-617, оп.№7</t>
  </si>
  <si>
    <t>3.</t>
  </si>
  <si>
    <t>ПС Загородная, ф.Кернохранилище-1, яч.2</t>
  </si>
  <si>
    <t>ПС Загородная, ф.Кернохранилище-1, яч.1</t>
  </si>
  <si>
    <t>2.</t>
  </si>
  <si>
    <t>ПС КСК, яч.9</t>
  </si>
  <si>
    <t>ПС КСК, яч.6</t>
  </si>
  <si>
    <t>1.</t>
  </si>
  <si>
    <t>МВт</t>
  </si>
  <si>
    <t>Величина фактической потребляемой мощности</t>
  </si>
  <si>
    <t>Класс напряжения</t>
  </si>
  <si>
    <t>Источник питания</t>
  </si>
  <si>
    <t>№п/п</t>
  </si>
  <si>
    <t>ВЕДОМОСТЬ</t>
  </si>
  <si>
    <t>контроля договорной и заявленной мощности</t>
  </si>
  <si>
    <t>за _____октябрь______2018г.</t>
  </si>
  <si>
    <t>Наименование потребителя (ТСО) ООО "Агентство Интеллект-Сервис"</t>
  </si>
  <si>
    <t>Величина максимальной мощности</t>
  </si>
  <si>
    <t>Резерв</t>
  </si>
  <si>
    <t>Согласовано:</t>
  </si>
  <si>
    <t>Представитель филиала АО "Тюменьэнерго"</t>
  </si>
  <si>
    <t>Директор</t>
  </si>
  <si>
    <t>"Тюменские распределительные сети"</t>
  </si>
  <si>
    <t>ООО "Агентство Интеллект-Сервис"</t>
  </si>
  <si>
    <t xml:space="preserve">Д.А. Колегов </t>
  </si>
  <si>
    <t>за _____ноябрь______2018г.</t>
  </si>
  <si>
    <t>за _____декабрь______2018г.</t>
  </si>
  <si>
    <t>№ п/п</t>
  </si>
  <si>
    <t>Объем недопоставленной в результатн аварийных отключений электрической энергии за 1 квартал 2019 года</t>
  </si>
  <si>
    <t>январь</t>
  </si>
  <si>
    <t>февраль</t>
  </si>
  <si>
    <t>март</t>
  </si>
  <si>
    <t>Недоотпуск электрической энергии по авариям в сети 6-35кВ, тыс.кВт.ч</t>
  </si>
  <si>
    <t>Объем недопоставленной в результатн аварийных отключений электрической энергии за 2 квартал 2019 года</t>
  </si>
  <si>
    <t>апрель</t>
  </si>
  <si>
    <t>май</t>
  </si>
  <si>
    <t>июнь</t>
  </si>
  <si>
    <t>Объем недопоставленной в результатн аварийных отключений электрической энергии за 3 квартал 2019 года</t>
  </si>
  <si>
    <t>июль</t>
  </si>
  <si>
    <t>август</t>
  </si>
  <si>
    <t>сентябрь</t>
  </si>
  <si>
    <t>октябрь</t>
  </si>
  <si>
    <t>ноябрь</t>
  </si>
  <si>
    <t>декабрь</t>
  </si>
  <si>
    <t>нет</t>
  </si>
  <si>
    <t>Объем недопоставленной в результате аварийных отключений электрической энергии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</si>
</sst>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65">
    <xf numFmtId="0" fontId="0" fillId="0" borderId="0" xfId="0"/>
    <xf numFmtId="0" fontId="8" fillId="0" borderId="0" xfId="3" applyFont="1" applyFill="1" applyAlignment="1"/>
    <xf numFmtId="0" fontId="9" fillId="0" borderId="0" xfId="3" applyFill="1"/>
    <xf numFmtId="17" fontId="8" fillId="0" borderId="0" xfId="3" applyNumberFormat="1" applyFont="1" applyFill="1" applyAlignment="1"/>
    <xf numFmtId="0" fontId="8" fillId="0" borderId="0" xfId="3" applyFont="1" applyFill="1" applyAlignment="1">
      <alignment horizontal="center"/>
    </xf>
    <xf numFmtId="0" fontId="2" fillId="0" borderId="0" xfId="3" applyFont="1" applyFill="1"/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16" xfId="3" applyNumberFormat="1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4" fillId="0" borderId="17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1" fillId="0" borderId="0" xfId="4" applyFill="1"/>
    <xf numFmtId="164" fontId="4" fillId="0" borderId="5" xfId="3" applyNumberFormat="1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/>
    <xf numFmtId="0" fontId="4" fillId="0" borderId="0" xfId="4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/>
    <xf numFmtId="0" fontId="4" fillId="0" borderId="18" xfId="4" applyFont="1" applyFill="1" applyBorder="1"/>
    <xf numFmtId="0" fontId="4" fillId="0" borderId="18" xfId="3" applyFont="1" applyFill="1" applyBorder="1"/>
    <xf numFmtId="0" fontId="3" fillId="0" borderId="0" xfId="3" applyFont="1" applyFill="1"/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9" fillId="0" borderId="0" xfId="3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\02_&#1072;&#1082;&#1090;&#1099;%20&#1089;&#1085;&#1103;&#1090;&#1080;&#1103;%20&#1087;&#1086;&#1082;&#1072;&#1079;&#1072;&#1085;&#1080;&#1081;\2018\!&#1057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  <sheetName val="апрель"/>
    </sheetNames>
    <sheetDataSet>
      <sheetData sheetId="0"/>
      <sheetData sheetId="1"/>
      <sheetData sheetId="2"/>
      <sheetData sheetId="3"/>
      <sheetData sheetId="4">
        <row r="1">
          <cell r="A1" t="str">
            <v>Е.В. Константинова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A15" sqref="A15"/>
    </sheetView>
  </sheetViews>
  <sheetFormatPr defaultRowHeight="18.75" x14ac:dyDescent="0.3"/>
  <cols>
    <col min="1" max="1" width="52.5703125" style="42" customWidth="1"/>
    <col min="2" max="2" width="25" style="42" customWidth="1"/>
    <col min="3" max="3" width="23.85546875" style="42" customWidth="1"/>
    <col min="4" max="4" width="27.5703125" style="42" customWidth="1"/>
    <col min="5" max="16384" width="9.140625" style="42"/>
  </cols>
  <sheetData>
    <row r="1" spans="1:4" x14ac:dyDescent="0.3">
      <c r="A1" s="43"/>
      <c r="B1" s="44"/>
      <c r="C1" s="45"/>
      <c r="D1" s="45"/>
    </row>
    <row r="2" spans="1:4" ht="40.5" customHeight="1" x14ac:dyDescent="0.3">
      <c r="A2" s="48" t="s">
        <v>51</v>
      </c>
      <c r="B2" s="48"/>
      <c r="C2" s="48"/>
      <c r="D2" s="48"/>
    </row>
    <row r="3" spans="1:4" ht="18" customHeight="1" x14ac:dyDescent="0.3">
      <c r="A3" s="43"/>
      <c r="B3" s="44"/>
      <c r="C3" s="45"/>
      <c r="D3" s="45"/>
    </row>
    <row r="4" spans="1:4" s="46" customFormat="1" ht="43.5" customHeight="1" x14ac:dyDescent="0.3">
      <c r="A4" s="47" t="s">
        <v>50</v>
      </c>
      <c r="B4" s="47" t="s">
        <v>52</v>
      </c>
      <c r="C4" s="47" t="s">
        <v>53</v>
      </c>
      <c r="D4" s="47" t="s">
        <v>54</v>
      </c>
    </row>
    <row r="5" spans="1:4" ht="49.5" customHeight="1" x14ac:dyDescent="0.3">
      <c r="A5" s="38" t="s">
        <v>55</v>
      </c>
      <c r="B5" s="39" t="s">
        <v>67</v>
      </c>
      <c r="C5" s="40">
        <v>1.0500000000000001E-2</v>
      </c>
      <c r="D5" s="41" t="s">
        <v>67</v>
      </c>
    </row>
  </sheetData>
  <mergeCells count="1">
    <mergeCell ref="A2:D2"/>
  </mergeCells>
  <conditionalFormatting sqref="E5">
    <cfRule type="cellIs" dxfId="10" priority="2" stopIfTrue="1" operator="lessThan">
      <formula>-0.1</formula>
    </cfRule>
  </conditionalFormatting>
  <conditionalFormatting sqref="E6:E25">
    <cfRule type="cellIs" dxfId="9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A26" sqref="A26"/>
    </sheetView>
  </sheetViews>
  <sheetFormatPr defaultRowHeight="18.75" x14ac:dyDescent="0.3"/>
  <cols>
    <col min="1" max="1" width="52.5703125" style="42" customWidth="1"/>
    <col min="2" max="2" width="25" style="42" customWidth="1"/>
    <col min="3" max="3" width="23.85546875" style="42" customWidth="1"/>
    <col min="4" max="4" width="27.5703125" style="42" customWidth="1"/>
    <col min="5" max="16384" width="9.140625" style="42"/>
  </cols>
  <sheetData>
    <row r="1" spans="1:4" x14ac:dyDescent="0.3">
      <c r="A1" s="43"/>
      <c r="B1" s="44"/>
      <c r="C1" s="45"/>
      <c r="D1" s="45"/>
    </row>
    <row r="2" spans="1:4" ht="40.5" customHeight="1" x14ac:dyDescent="0.3">
      <c r="A2" s="48" t="s">
        <v>56</v>
      </c>
      <c r="B2" s="48"/>
      <c r="C2" s="48"/>
      <c r="D2" s="48"/>
    </row>
    <row r="3" spans="1:4" ht="18" customHeight="1" x14ac:dyDescent="0.3">
      <c r="A3" s="43"/>
      <c r="B3" s="44"/>
      <c r="C3" s="45"/>
      <c r="D3" s="45"/>
    </row>
    <row r="4" spans="1:4" s="46" customFormat="1" ht="43.5" customHeight="1" x14ac:dyDescent="0.3">
      <c r="A4" s="47" t="s">
        <v>50</v>
      </c>
      <c r="B4" s="47" t="s">
        <v>57</v>
      </c>
      <c r="C4" s="47" t="s">
        <v>58</v>
      </c>
      <c r="D4" s="47" t="s">
        <v>59</v>
      </c>
    </row>
    <row r="5" spans="1:4" ht="49.5" customHeight="1" x14ac:dyDescent="0.3">
      <c r="A5" s="38" t="s">
        <v>55</v>
      </c>
      <c r="B5" s="39">
        <v>0.06</v>
      </c>
      <c r="C5" s="40" t="s">
        <v>67</v>
      </c>
      <c r="D5" s="41" t="s">
        <v>67</v>
      </c>
    </row>
  </sheetData>
  <mergeCells count="1">
    <mergeCell ref="A2:D2"/>
  </mergeCells>
  <conditionalFormatting sqref="E5">
    <cfRule type="cellIs" dxfId="8" priority="2" stopIfTrue="1" operator="lessThan">
      <formula>-0.1</formula>
    </cfRule>
  </conditionalFormatting>
  <conditionalFormatting sqref="E6:E25">
    <cfRule type="cellIs" dxfId="7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C5" sqref="C5:D5"/>
    </sheetView>
  </sheetViews>
  <sheetFormatPr defaultRowHeight="18.75" x14ac:dyDescent="0.3"/>
  <cols>
    <col min="1" max="1" width="52.5703125" style="42" customWidth="1"/>
    <col min="2" max="2" width="25" style="42" customWidth="1"/>
    <col min="3" max="3" width="23.85546875" style="42" customWidth="1"/>
    <col min="4" max="4" width="27.5703125" style="42" customWidth="1"/>
    <col min="5" max="16384" width="9.140625" style="42"/>
  </cols>
  <sheetData>
    <row r="1" spans="1:4" x14ac:dyDescent="0.3">
      <c r="A1" s="43"/>
      <c r="B1" s="44"/>
      <c r="C1" s="45"/>
      <c r="D1" s="45"/>
    </row>
    <row r="2" spans="1:4" ht="40.5" customHeight="1" x14ac:dyDescent="0.3">
      <c r="A2" s="48" t="s">
        <v>60</v>
      </c>
      <c r="B2" s="48"/>
      <c r="C2" s="48"/>
      <c r="D2" s="48"/>
    </row>
    <row r="3" spans="1:4" ht="18" customHeight="1" x14ac:dyDescent="0.3">
      <c r="A3" s="43"/>
      <c r="B3" s="44"/>
      <c r="C3" s="45"/>
      <c r="D3" s="45"/>
    </row>
    <row r="4" spans="1:4" s="46" customFormat="1" ht="43.5" customHeight="1" x14ac:dyDescent="0.3">
      <c r="A4" s="47" t="s">
        <v>50</v>
      </c>
      <c r="B4" s="47" t="s">
        <v>61</v>
      </c>
      <c r="C4" s="47" t="s">
        <v>62</v>
      </c>
      <c r="D4" s="47" t="s">
        <v>63</v>
      </c>
    </row>
    <row r="5" spans="1:4" ht="49.5" customHeight="1" x14ac:dyDescent="0.3">
      <c r="A5" s="38" t="s">
        <v>55</v>
      </c>
      <c r="B5" s="39" t="s">
        <v>67</v>
      </c>
      <c r="C5" s="40">
        <v>5.0000000000000001E-4</v>
      </c>
      <c r="D5" s="41">
        <v>3.5999999999999997E-2</v>
      </c>
    </row>
  </sheetData>
  <mergeCells count="1">
    <mergeCell ref="A2:D2"/>
  </mergeCells>
  <conditionalFormatting sqref="E5">
    <cfRule type="cellIs" dxfId="6" priority="2" stopIfTrue="1" operator="lessThan">
      <formula>-0.1</formula>
    </cfRule>
  </conditionalFormatting>
  <conditionalFormatting sqref="E6:E25">
    <cfRule type="cellIs" dxfId="5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view="pageBreakPreview" zoomScaleNormal="100" zoomScaleSheetLayoutView="100" workbookViewId="0">
      <selection activeCell="C5" sqref="C5:D5"/>
    </sheetView>
  </sheetViews>
  <sheetFormatPr defaultRowHeight="18.75" x14ac:dyDescent="0.3"/>
  <cols>
    <col min="1" max="1" width="52.5703125" style="42" customWidth="1"/>
    <col min="2" max="2" width="25" style="42" customWidth="1"/>
    <col min="3" max="3" width="23.85546875" style="42" customWidth="1"/>
    <col min="4" max="4" width="27.5703125" style="42" customWidth="1"/>
    <col min="5" max="16384" width="9.140625" style="42"/>
  </cols>
  <sheetData>
    <row r="1" spans="1:4" x14ac:dyDescent="0.3">
      <c r="A1" s="43"/>
      <c r="B1" s="44"/>
      <c r="C1" s="45"/>
      <c r="D1" s="45"/>
    </row>
    <row r="2" spans="1:4" ht="40.5" customHeight="1" x14ac:dyDescent="0.3">
      <c r="A2" s="48" t="s">
        <v>68</v>
      </c>
      <c r="B2" s="48"/>
      <c r="C2" s="48"/>
      <c r="D2" s="48"/>
    </row>
    <row r="3" spans="1:4" ht="18" customHeight="1" x14ac:dyDescent="0.3">
      <c r="A3" s="43"/>
      <c r="B3" s="44"/>
      <c r="C3" s="45"/>
      <c r="D3" s="45"/>
    </row>
    <row r="4" spans="1:4" s="46" customFormat="1" ht="43.5" customHeight="1" x14ac:dyDescent="0.3">
      <c r="A4" s="47" t="s">
        <v>50</v>
      </c>
      <c r="B4" s="47" t="s">
        <v>64</v>
      </c>
      <c r="C4" s="47" t="s">
        <v>65</v>
      </c>
      <c r="D4" s="47" t="s">
        <v>66</v>
      </c>
    </row>
    <row r="5" spans="1:4" ht="49.5" customHeight="1" x14ac:dyDescent="0.3">
      <c r="A5" s="38" t="s">
        <v>55</v>
      </c>
      <c r="B5" s="39" t="s">
        <v>67</v>
      </c>
      <c r="C5" s="40">
        <v>6.4099999999999997E-4</v>
      </c>
      <c r="D5" s="41">
        <v>8.4600000000000005E-3</v>
      </c>
    </row>
  </sheetData>
  <mergeCells count="1">
    <mergeCell ref="A2:D2"/>
  </mergeCells>
  <conditionalFormatting sqref="E5">
    <cfRule type="cellIs" dxfId="4" priority="2" stopIfTrue="1" operator="lessThan">
      <formula>-0.1</formula>
    </cfRule>
  </conditionalFormatting>
  <conditionalFormatting sqref="E6:E25">
    <cfRule type="cellIs" dxfId="3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6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9" t="s">
        <v>36</v>
      </c>
      <c r="B1" s="59"/>
      <c r="C1" s="59"/>
      <c r="D1" s="59"/>
      <c r="E1" s="59"/>
      <c r="F1" s="59"/>
      <c r="G1" s="1"/>
      <c r="H1" s="1"/>
      <c r="I1" s="1"/>
      <c r="J1" s="1"/>
      <c r="K1" s="1"/>
      <c r="L1" s="1"/>
      <c r="M1" s="1"/>
      <c r="N1" s="1"/>
    </row>
    <row r="2" spans="1:14" x14ac:dyDescent="0.2">
      <c r="A2" s="59" t="s">
        <v>37</v>
      </c>
      <c r="B2" s="59"/>
      <c r="C2" s="59"/>
      <c r="D2" s="59"/>
      <c r="E2" s="59"/>
      <c r="F2" s="59"/>
      <c r="G2" s="1"/>
      <c r="H2" s="3"/>
      <c r="I2" s="1"/>
      <c r="J2" s="1"/>
      <c r="K2" s="1"/>
      <c r="L2" s="1"/>
      <c r="M2" s="1"/>
      <c r="N2" s="1"/>
    </row>
    <row r="3" spans="1:14" x14ac:dyDescent="0.2">
      <c r="A3" s="59" t="s">
        <v>38</v>
      </c>
      <c r="B3" s="59"/>
      <c r="C3" s="59"/>
      <c r="D3" s="59"/>
      <c r="E3" s="59"/>
      <c r="F3" s="59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9" t="s">
        <v>39</v>
      </c>
      <c r="B6" s="59"/>
      <c r="C6" s="59"/>
      <c r="D6" s="59"/>
      <c r="E6" s="59"/>
      <c r="F6" s="59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60" t="s">
        <v>35</v>
      </c>
      <c r="B8" s="62" t="s">
        <v>34</v>
      </c>
      <c r="C8" s="62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61"/>
      <c r="B9" s="63"/>
      <c r="C9" s="63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7" t="s">
        <v>30</v>
      </c>
      <c r="B10" s="8" t="s">
        <v>29</v>
      </c>
      <c r="C10" s="8" t="s">
        <v>0</v>
      </c>
      <c r="D10" s="9">
        <v>10.75</v>
      </c>
      <c r="E10" s="10">
        <v>5.0739999999999998</v>
      </c>
      <c r="F10" s="11">
        <f>D10-E10</f>
        <v>5.6760000000000002</v>
      </c>
    </row>
    <row r="11" spans="1:14" ht="13.5" thickBot="1" x14ac:dyDescent="0.25">
      <c r="A11" s="58"/>
      <c r="B11" s="8" t="s">
        <v>28</v>
      </c>
      <c r="C11" s="8" t="s">
        <v>0</v>
      </c>
      <c r="D11" s="9">
        <v>10.75</v>
      </c>
      <c r="E11" s="10">
        <v>4.7249999999999996</v>
      </c>
      <c r="F11" s="11">
        <f>D11-E11</f>
        <v>6.0250000000000004</v>
      </c>
    </row>
    <row r="12" spans="1:14" ht="26.25" thickBot="1" x14ac:dyDescent="0.25">
      <c r="A12" s="57" t="s">
        <v>27</v>
      </c>
      <c r="B12" s="12" t="s">
        <v>26</v>
      </c>
      <c r="C12" s="13" t="s">
        <v>2</v>
      </c>
      <c r="D12" s="14">
        <v>0.25</v>
      </c>
      <c r="E12" s="9">
        <v>0.14299999999999999</v>
      </c>
      <c r="F12" s="11">
        <f t="shared" ref="F12:F26" si="0">D12-E12</f>
        <v>0.107</v>
      </c>
    </row>
    <row r="13" spans="1:14" ht="26.25" thickBot="1" x14ac:dyDescent="0.25">
      <c r="A13" s="58"/>
      <c r="B13" s="12" t="s">
        <v>25</v>
      </c>
      <c r="C13" s="13" t="s">
        <v>2</v>
      </c>
      <c r="D13" s="14">
        <v>0.25</v>
      </c>
      <c r="E13" s="15">
        <v>0</v>
      </c>
      <c r="F13" s="11">
        <f t="shared" si="0"/>
        <v>0.25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1.6E-2</v>
      </c>
      <c r="F14" s="11">
        <f t="shared" si="0"/>
        <v>0.30399999999999999</v>
      </c>
    </row>
    <row r="15" spans="1:14" s="21" customFormat="1" ht="26.25" thickBot="1" x14ac:dyDescent="0.25">
      <c r="A15" s="57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8"/>
      <c r="B16" s="19" t="s">
        <v>20</v>
      </c>
      <c r="C16" s="13" t="s">
        <v>2</v>
      </c>
      <c r="D16" s="18">
        <v>1.25</v>
      </c>
      <c r="E16" s="10">
        <v>0.03</v>
      </c>
      <c r="F16" s="11">
        <f t="shared" si="0"/>
        <v>1.22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7" t="s">
        <v>19</v>
      </c>
      <c r="B17" s="17" t="s">
        <v>18</v>
      </c>
      <c r="C17" s="13" t="s">
        <v>0</v>
      </c>
      <c r="D17" s="18">
        <v>0.45</v>
      </c>
      <c r="E17" s="20">
        <v>0.249</v>
      </c>
      <c r="F17" s="11">
        <f t="shared" si="0"/>
        <v>0.20100000000000001</v>
      </c>
    </row>
    <row r="18" spans="1:14" ht="26.25" thickBot="1" x14ac:dyDescent="0.25">
      <c r="A18" s="58"/>
      <c r="B18" s="17" t="s">
        <v>17</v>
      </c>
      <c r="C18" s="13" t="s">
        <v>0</v>
      </c>
      <c r="D18" s="18">
        <v>0.45</v>
      </c>
      <c r="E18" s="20">
        <v>0.24</v>
      </c>
      <c r="F18" s="11">
        <f t="shared" si="0"/>
        <v>0.21</v>
      </c>
    </row>
    <row r="19" spans="1:14" ht="26.25" thickBot="1" x14ac:dyDescent="0.25">
      <c r="A19" s="57" t="s">
        <v>16</v>
      </c>
      <c r="B19" s="17" t="s">
        <v>15</v>
      </c>
      <c r="C19" s="13" t="s">
        <v>0</v>
      </c>
      <c r="D19" s="18">
        <v>2</v>
      </c>
      <c r="E19" s="20">
        <v>0.36</v>
      </c>
      <c r="F19" s="11">
        <f t="shared" si="0"/>
        <v>1.64</v>
      </c>
    </row>
    <row r="20" spans="1:14" ht="26.25" thickBot="1" x14ac:dyDescent="0.25">
      <c r="A20" s="64"/>
      <c r="B20" s="17" t="s">
        <v>14</v>
      </c>
      <c r="C20" s="13" t="s">
        <v>0</v>
      </c>
      <c r="D20" s="18">
        <v>2</v>
      </c>
      <c r="E20" s="14">
        <v>1.24</v>
      </c>
      <c r="F20" s="11">
        <f>D20-E20</f>
        <v>0.76</v>
      </c>
    </row>
    <row r="21" spans="1:14" ht="26.25" thickBot="1" x14ac:dyDescent="0.25">
      <c r="A21" s="64"/>
      <c r="B21" s="17" t="s">
        <v>13</v>
      </c>
      <c r="C21" s="13" t="s">
        <v>0</v>
      </c>
      <c r="D21" s="18">
        <v>7.4999999999999997E-2</v>
      </c>
      <c r="E21" s="20">
        <v>3.1E-2</v>
      </c>
      <c r="F21" s="11">
        <f>D21-E21</f>
        <v>4.3999999999999997E-2</v>
      </c>
    </row>
    <row r="22" spans="1:14" ht="26.25" thickBot="1" x14ac:dyDescent="0.25">
      <c r="A22" s="58"/>
      <c r="B22" s="17" t="s">
        <v>12</v>
      </c>
      <c r="C22" s="13" t="s">
        <v>0</v>
      </c>
      <c r="D22" s="18">
        <v>7.4999999999999997E-2</v>
      </c>
      <c r="E22" s="20">
        <v>1.4E-2</v>
      </c>
      <c r="F22" s="11">
        <f>D22-E22</f>
        <v>6.0999999999999999E-2</v>
      </c>
    </row>
    <row r="23" spans="1:14" ht="26.25" thickBot="1" x14ac:dyDescent="0.25">
      <c r="A23" s="57" t="s">
        <v>11</v>
      </c>
      <c r="B23" s="17" t="s">
        <v>10</v>
      </c>
      <c r="C23" s="13" t="s">
        <v>0</v>
      </c>
      <c r="D23" s="18">
        <v>1.05</v>
      </c>
      <c r="E23" s="20">
        <v>3.0000000000000001E-3</v>
      </c>
      <c r="F23" s="11">
        <f t="shared" si="0"/>
        <v>1.0469999999999999</v>
      </c>
    </row>
    <row r="24" spans="1:14" ht="26.25" thickBot="1" x14ac:dyDescent="0.25">
      <c r="A24" s="58"/>
      <c r="B24" s="17" t="s">
        <v>9</v>
      </c>
      <c r="C24" s="13" t="s">
        <v>0</v>
      </c>
      <c r="D24" s="18">
        <v>1.05</v>
      </c>
      <c r="E24" s="20">
        <v>9.1999999999999998E-2</v>
      </c>
      <c r="F24" s="11">
        <f t="shared" si="0"/>
        <v>0.95799999999999996</v>
      </c>
    </row>
    <row r="25" spans="1:14" ht="26.25" thickBot="1" x14ac:dyDescent="0.25">
      <c r="A25" s="50" t="s">
        <v>8</v>
      </c>
      <c r="B25" s="22" t="s">
        <v>7</v>
      </c>
      <c r="C25" s="13" t="s">
        <v>0</v>
      </c>
      <c r="D25" s="18">
        <v>1.25</v>
      </c>
      <c r="E25" s="20">
        <v>1.248</v>
      </c>
      <c r="F25" s="11">
        <f t="shared" si="0"/>
        <v>2E-3</v>
      </c>
    </row>
    <row r="26" spans="1:14" ht="26.25" thickBot="1" x14ac:dyDescent="0.25">
      <c r="A26" s="51"/>
      <c r="B26" s="22" t="s">
        <v>6</v>
      </c>
      <c r="C26" s="13" t="s">
        <v>0</v>
      </c>
      <c r="D26" s="18">
        <v>1.25</v>
      </c>
      <c r="E26" s="20">
        <v>0.94699999999999995</v>
      </c>
      <c r="F26" s="11">
        <f t="shared" si="0"/>
        <v>0.30299999999999999</v>
      </c>
    </row>
    <row r="27" spans="1:14" s="28" customFormat="1" ht="26.25" thickBot="1" x14ac:dyDescent="0.25">
      <c r="A27" s="52" t="s">
        <v>5</v>
      </c>
      <c r="B27" s="23" t="s">
        <v>4</v>
      </c>
      <c r="C27" s="24" t="s">
        <v>0</v>
      </c>
      <c r="D27" s="25">
        <v>1.7424999999999999</v>
      </c>
      <c r="E27" s="26">
        <v>0</v>
      </c>
      <c r="F27" s="11">
        <f>D27-E27</f>
        <v>1.7430000000000001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3"/>
      <c r="B28" s="23" t="s">
        <v>3</v>
      </c>
      <c r="C28" s="24" t="s">
        <v>0</v>
      </c>
      <c r="D28" s="25">
        <v>1.7424999999999999</v>
      </c>
      <c r="E28" s="26">
        <v>6.2E-2</v>
      </c>
      <c r="F28" s="11">
        <f>D28-E28</f>
        <v>1.681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4" t="s">
        <v>1</v>
      </c>
      <c r="B29" s="55"/>
      <c r="C29" s="8" t="s">
        <v>0</v>
      </c>
      <c r="D29" s="29">
        <f>SUM(D10:D11,D17:D28,)</f>
        <v>34.634999999999998</v>
      </c>
      <c r="E29" s="9">
        <f>SUM(E10:E11,E17:E28)</f>
        <v>14.285</v>
      </c>
      <c r="F29" s="9">
        <f>D29-E29</f>
        <v>20.350000000000001</v>
      </c>
    </row>
    <row r="30" spans="1:14" ht="13.5" thickBot="1" x14ac:dyDescent="0.25">
      <c r="A30" s="54" t="s">
        <v>1</v>
      </c>
      <c r="B30" s="55"/>
      <c r="C30" s="30" t="s">
        <v>2</v>
      </c>
      <c r="D30" s="9">
        <f>SUM(D12:D16)</f>
        <v>3.32</v>
      </c>
      <c r="E30" s="9">
        <f>SUM(E12:E16)</f>
        <v>0.251</v>
      </c>
      <c r="F30" s="9">
        <f>D30-E30</f>
        <v>3.069</v>
      </c>
    </row>
    <row r="31" spans="1:14" s="5" customFormat="1" ht="13.5" thickBot="1" x14ac:dyDescent="0.25">
      <c r="A31" s="54" t="s">
        <v>1</v>
      </c>
      <c r="B31" s="56"/>
      <c r="C31" s="8"/>
      <c r="D31" s="29">
        <f>D29+D30</f>
        <v>37.954999999999998</v>
      </c>
      <c r="E31" s="9">
        <f>E29+E30</f>
        <v>14.536</v>
      </c>
      <c r="F31" s="11">
        <f>D31-E31</f>
        <v>23.419</v>
      </c>
      <c r="N31" s="2"/>
    </row>
    <row r="32" spans="1:14" x14ac:dyDescent="0.2">
      <c r="L32" s="49"/>
      <c r="M32" s="49"/>
      <c r="N32" s="49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9"/>
      <c r="M33" s="49"/>
      <c r="N33" s="49"/>
    </row>
    <row r="34" spans="1:14" s="5" customFormat="1" x14ac:dyDescent="0.2">
      <c r="A34" s="31"/>
      <c r="B34" s="31"/>
      <c r="C34" s="31"/>
      <c r="D34" s="31"/>
      <c r="E34" s="31"/>
      <c r="F34" s="31"/>
      <c r="L34" s="49"/>
      <c r="M34" s="49"/>
      <c r="N34" s="49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9"/>
      <c r="M35" s="49"/>
      <c r="N35" s="49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2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9" t="s">
        <v>36</v>
      </c>
      <c r="B1" s="59"/>
      <c r="C1" s="59"/>
      <c r="D1" s="59"/>
      <c r="E1" s="59"/>
      <c r="F1" s="59"/>
      <c r="G1" s="1"/>
      <c r="H1" s="1"/>
      <c r="I1" s="1"/>
      <c r="J1" s="1"/>
      <c r="K1" s="1"/>
      <c r="L1" s="1"/>
      <c r="M1" s="1"/>
      <c r="N1" s="1"/>
    </row>
    <row r="2" spans="1:14" x14ac:dyDescent="0.2">
      <c r="A2" s="59" t="s">
        <v>37</v>
      </c>
      <c r="B2" s="59"/>
      <c r="C2" s="59"/>
      <c r="D2" s="59"/>
      <c r="E2" s="59"/>
      <c r="F2" s="59"/>
      <c r="G2" s="1"/>
      <c r="H2" s="3"/>
      <c r="I2" s="1"/>
      <c r="J2" s="1"/>
      <c r="K2" s="1"/>
      <c r="L2" s="1"/>
      <c r="M2" s="1"/>
      <c r="N2" s="1"/>
    </row>
    <row r="3" spans="1:14" x14ac:dyDescent="0.2">
      <c r="A3" s="59" t="s">
        <v>48</v>
      </c>
      <c r="B3" s="59"/>
      <c r="C3" s="59"/>
      <c r="D3" s="59"/>
      <c r="E3" s="59"/>
      <c r="F3" s="59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9" t="s">
        <v>39</v>
      </c>
      <c r="B6" s="59"/>
      <c r="C6" s="59"/>
      <c r="D6" s="59"/>
      <c r="E6" s="59"/>
      <c r="F6" s="59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60" t="s">
        <v>35</v>
      </c>
      <c r="B8" s="62" t="s">
        <v>34</v>
      </c>
      <c r="C8" s="62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61"/>
      <c r="B9" s="63"/>
      <c r="C9" s="63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7" t="s">
        <v>30</v>
      </c>
      <c r="B10" s="8" t="s">
        <v>29</v>
      </c>
      <c r="C10" s="8" t="s">
        <v>0</v>
      </c>
      <c r="D10" s="9">
        <v>10.75</v>
      </c>
      <c r="E10" s="10">
        <v>6.6109999999999998</v>
      </c>
      <c r="F10" s="11">
        <f>D10-E10</f>
        <v>4.1390000000000002</v>
      </c>
    </row>
    <row r="11" spans="1:14" ht="13.5" thickBot="1" x14ac:dyDescent="0.25">
      <c r="A11" s="58"/>
      <c r="B11" s="8" t="s">
        <v>28</v>
      </c>
      <c r="C11" s="8" t="s">
        <v>0</v>
      </c>
      <c r="D11" s="9">
        <v>10.75</v>
      </c>
      <c r="E11" s="10">
        <v>5.1159999999999997</v>
      </c>
      <c r="F11" s="11">
        <f>D11-E11</f>
        <v>5.6340000000000003</v>
      </c>
    </row>
    <row r="12" spans="1:14" ht="26.25" thickBot="1" x14ac:dyDescent="0.25">
      <c r="A12" s="57" t="s">
        <v>27</v>
      </c>
      <c r="B12" s="12" t="s">
        <v>26</v>
      </c>
      <c r="C12" s="13" t="s">
        <v>2</v>
      </c>
      <c r="D12" s="14">
        <v>0.25</v>
      </c>
      <c r="E12" s="9">
        <v>0.151</v>
      </c>
      <c r="F12" s="11">
        <f t="shared" ref="F12:F26" si="0">D12-E12</f>
        <v>9.9000000000000005E-2</v>
      </c>
    </row>
    <row r="13" spans="1:14" ht="26.25" thickBot="1" x14ac:dyDescent="0.25">
      <c r="A13" s="58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1.7999999999999999E-2</v>
      </c>
      <c r="F14" s="11">
        <f t="shared" si="0"/>
        <v>0.30199999999999999</v>
      </c>
    </row>
    <row r="15" spans="1:14" s="21" customFormat="1" ht="26.25" thickBot="1" x14ac:dyDescent="0.25">
      <c r="A15" s="57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8"/>
      <c r="B16" s="19" t="s">
        <v>20</v>
      </c>
      <c r="C16" s="13" t="s">
        <v>2</v>
      </c>
      <c r="D16" s="18">
        <v>1.25</v>
      </c>
      <c r="E16" s="10">
        <v>3.3000000000000002E-2</v>
      </c>
      <c r="F16" s="11">
        <f t="shared" si="0"/>
        <v>1.2170000000000001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7" t="s">
        <v>19</v>
      </c>
      <c r="B17" s="17" t="s">
        <v>18</v>
      </c>
      <c r="C17" s="13" t="s">
        <v>0</v>
      </c>
      <c r="D17" s="18">
        <v>0.45</v>
      </c>
      <c r="E17" s="20">
        <v>0.25700000000000001</v>
      </c>
      <c r="F17" s="11">
        <f t="shared" si="0"/>
        <v>0.193</v>
      </c>
    </row>
    <row r="18" spans="1:14" ht="26.25" thickBot="1" x14ac:dyDescent="0.25">
      <c r="A18" s="58"/>
      <c r="B18" s="17" t="s">
        <v>17</v>
      </c>
      <c r="C18" s="13" t="s">
        <v>0</v>
      </c>
      <c r="D18" s="18">
        <v>0.45</v>
      </c>
      <c r="E18" s="20">
        <v>0.24099999999999999</v>
      </c>
      <c r="F18" s="11">
        <f t="shared" si="0"/>
        <v>0.20899999999999999</v>
      </c>
    </row>
    <row r="19" spans="1:14" ht="26.25" thickBot="1" x14ac:dyDescent="0.25">
      <c r="A19" s="57" t="s">
        <v>16</v>
      </c>
      <c r="B19" s="17" t="s">
        <v>15</v>
      </c>
      <c r="C19" s="13" t="s">
        <v>0</v>
      </c>
      <c r="D19" s="18">
        <v>2</v>
      </c>
      <c r="E19" s="20">
        <v>0.52400000000000002</v>
      </c>
      <c r="F19" s="11">
        <f t="shared" si="0"/>
        <v>1.476</v>
      </c>
    </row>
    <row r="20" spans="1:14" ht="26.25" thickBot="1" x14ac:dyDescent="0.25">
      <c r="A20" s="64"/>
      <c r="B20" s="17" t="s">
        <v>14</v>
      </c>
      <c r="C20" s="13" t="s">
        <v>0</v>
      </c>
      <c r="D20" s="18">
        <v>2</v>
      </c>
      <c r="E20" s="14">
        <v>1.3029999999999999</v>
      </c>
      <c r="F20" s="11">
        <f>D20-E20</f>
        <v>0.69699999999999995</v>
      </c>
    </row>
    <row r="21" spans="1:14" ht="26.25" thickBot="1" x14ac:dyDescent="0.25">
      <c r="A21" s="64"/>
      <c r="B21" s="17" t="s">
        <v>13</v>
      </c>
      <c r="C21" s="13" t="s">
        <v>0</v>
      </c>
      <c r="D21" s="18">
        <v>7.4999999999999997E-2</v>
      </c>
      <c r="E21" s="20">
        <v>3.4000000000000002E-2</v>
      </c>
      <c r="F21" s="11">
        <f>D21-E21</f>
        <v>4.1000000000000002E-2</v>
      </c>
    </row>
    <row r="22" spans="1:14" ht="26.25" thickBot="1" x14ac:dyDescent="0.25">
      <c r="A22" s="58"/>
      <c r="B22" s="17" t="s">
        <v>12</v>
      </c>
      <c r="C22" s="13" t="s">
        <v>0</v>
      </c>
      <c r="D22" s="18">
        <v>7.4999999999999997E-2</v>
      </c>
      <c r="E22" s="20">
        <v>1.6E-2</v>
      </c>
      <c r="F22" s="11">
        <f>D22-E22</f>
        <v>5.8999999999999997E-2</v>
      </c>
    </row>
    <row r="23" spans="1:14" ht="26.25" thickBot="1" x14ac:dyDescent="0.25">
      <c r="A23" s="57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8"/>
      <c r="B24" s="17" t="s">
        <v>9</v>
      </c>
      <c r="C24" s="13" t="s">
        <v>0</v>
      </c>
      <c r="D24" s="18">
        <v>1.05</v>
      </c>
      <c r="E24" s="20">
        <v>7.9000000000000001E-2</v>
      </c>
      <c r="F24" s="11">
        <f t="shared" si="0"/>
        <v>0.97099999999999997</v>
      </c>
    </row>
    <row r="25" spans="1:14" ht="26.25" thickBot="1" x14ac:dyDescent="0.25">
      <c r="A25" s="50" t="s">
        <v>8</v>
      </c>
      <c r="B25" s="22" t="s">
        <v>7</v>
      </c>
      <c r="C25" s="13" t="s">
        <v>0</v>
      </c>
      <c r="D25" s="18">
        <v>1.25</v>
      </c>
      <c r="E25" s="20">
        <v>1.2350000000000001</v>
      </c>
      <c r="F25" s="11">
        <f t="shared" si="0"/>
        <v>1.4999999999999999E-2</v>
      </c>
    </row>
    <row r="26" spans="1:14" ht="26.25" thickBot="1" x14ac:dyDescent="0.25">
      <c r="A26" s="51"/>
      <c r="B26" s="22" t="s">
        <v>6</v>
      </c>
      <c r="C26" s="13" t="s">
        <v>0</v>
      </c>
      <c r="D26" s="18">
        <v>1.25</v>
      </c>
      <c r="E26" s="20">
        <v>0.96899999999999997</v>
      </c>
      <c r="F26" s="11">
        <f t="shared" si="0"/>
        <v>0.28100000000000003</v>
      </c>
    </row>
    <row r="27" spans="1:14" s="28" customFormat="1" ht="26.25" thickBot="1" x14ac:dyDescent="0.25">
      <c r="A27" s="52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3"/>
      <c r="B28" s="23" t="s">
        <v>3</v>
      </c>
      <c r="C28" s="24" t="s">
        <v>0</v>
      </c>
      <c r="D28" s="25">
        <v>1.7424999999999999</v>
      </c>
      <c r="E28" s="26">
        <v>7.5999999999999998E-2</v>
      </c>
      <c r="F28" s="11">
        <f>D28-E28</f>
        <v>1.667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4" t="s">
        <v>1</v>
      </c>
      <c r="B29" s="55"/>
      <c r="C29" s="8" t="s">
        <v>0</v>
      </c>
      <c r="D29" s="29">
        <f>SUM(D10:D11,D17:D28,)</f>
        <v>34.634999999999998</v>
      </c>
      <c r="E29" s="9">
        <f>SUM(E10:E11,E17:E28)</f>
        <v>16.466000000000001</v>
      </c>
      <c r="F29" s="9">
        <f>D29-E29</f>
        <v>18.169</v>
      </c>
    </row>
    <row r="30" spans="1:14" ht="13.5" thickBot="1" x14ac:dyDescent="0.25">
      <c r="A30" s="54" t="s">
        <v>1</v>
      </c>
      <c r="B30" s="55"/>
      <c r="C30" s="30" t="s">
        <v>2</v>
      </c>
      <c r="D30" s="9">
        <f>SUM(D12:D16)</f>
        <v>3.32</v>
      </c>
      <c r="E30" s="9">
        <f>SUM(E12:E16)</f>
        <v>0.26500000000000001</v>
      </c>
      <c r="F30" s="9">
        <f>D30-E30</f>
        <v>3.0550000000000002</v>
      </c>
    </row>
    <row r="31" spans="1:14" s="5" customFormat="1" ht="13.5" thickBot="1" x14ac:dyDescent="0.25">
      <c r="A31" s="54" t="s">
        <v>1</v>
      </c>
      <c r="B31" s="56"/>
      <c r="C31" s="8"/>
      <c r="D31" s="29">
        <f>D29+D30</f>
        <v>37.954999999999998</v>
      </c>
      <c r="E31" s="9">
        <f>E29+E30</f>
        <v>16.731000000000002</v>
      </c>
      <c r="F31" s="11">
        <f>D31-E31</f>
        <v>21.224</v>
      </c>
      <c r="N31" s="2"/>
    </row>
    <row r="32" spans="1:14" x14ac:dyDescent="0.2">
      <c r="L32" s="49"/>
      <c r="M32" s="49"/>
      <c r="N32" s="49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9"/>
      <c r="M33" s="49"/>
      <c r="N33" s="49"/>
    </row>
    <row r="34" spans="1:14" s="5" customFormat="1" x14ac:dyDescent="0.2">
      <c r="A34" s="31"/>
      <c r="B34" s="31"/>
      <c r="C34" s="31"/>
      <c r="D34" s="31"/>
      <c r="E34" s="31"/>
      <c r="F34" s="31"/>
      <c r="L34" s="49"/>
      <c r="M34" s="49"/>
      <c r="N34" s="49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9"/>
      <c r="M35" s="49"/>
      <c r="N35" s="49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1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9" t="s">
        <v>36</v>
      </c>
      <c r="B1" s="59"/>
      <c r="C1" s="59"/>
      <c r="D1" s="59"/>
      <c r="E1" s="59"/>
      <c r="F1" s="59"/>
      <c r="G1" s="1"/>
      <c r="H1" s="1"/>
      <c r="I1" s="1"/>
      <c r="J1" s="1"/>
      <c r="K1" s="1"/>
      <c r="L1" s="1"/>
      <c r="M1" s="1"/>
      <c r="N1" s="1"/>
    </row>
    <row r="2" spans="1:14" x14ac:dyDescent="0.2">
      <c r="A2" s="59" t="s">
        <v>37</v>
      </c>
      <c r="B2" s="59"/>
      <c r="C2" s="59"/>
      <c r="D2" s="59"/>
      <c r="E2" s="59"/>
      <c r="F2" s="59"/>
      <c r="G2" s="1"/>
      <c r="H2" s="3"/>
      <c r="I2" s="1"/>
      <c r="J2" s="1"/>
      <c r="K2" s="1"/>
      <c r="L2" s="1"/>
      <c r="M2" s="1"/>
      <c r="N2" s="1"/>
    </row>
    <row r="3" spans="1:14" x14ac:dyDescent="0.2">
      <c r="A3" s="59" t="s">
        <v>49</v>
      </c>
      <c r="B3" s="59"/>
      <c r="C3" s="59"/>
      <c r="D3" s="59"/>
      <c r="E3" s="59"/>
      <c r="F3" s="59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9" t="s">
        <v>39</v>
      </c>
      <c r="B6" s="59"/>
      <c r="C6" s="59"/>
      <c r="D6" s="59"/>
      <c r="E6" s="59"/>
      <c r="F6" s="59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60" t="s">
        <v>35</v>
      </c>
      <c r="B8" s="62" t="s">
        <v>34</v>
      </c>
      <c r="C8" s="62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61"/>
      <c r="B9" s="63"/>
      <c r="C9" s="63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7" t="s">
        <v>30</v>
      </c>
      <c r="B10" s="8" t="s">
        <v>29</v>
      </c>
      <c r="C10" s="8" t="s">
        <v>0</v>
      </c>
      <c r="D10" s="9">
        <v>10.75</v>
      </c>
      <c r="E10" s="10">
        <v>7.3419999999999996</v>
      </c>
      <c r="F10" s="11">
        <f>D10-E10</f>
        <v>3.4079999999999999</v>
      </c>
    </row>
    <row r="11" spans="1:14" ht="13.5" thickBot="1" x14ac:dyDescent="0.25">
      <c r="A11" s="58"/>
      <c r="B11" s="8" t="s">
        <v>28</v>
      </c>
      <c r="C11" s="8" t="s">
        <v>0</v>
      </c>
      <c r="D11" s="9">
        <v>10.75</v>
      </c>
      <c r="E11" s="10">
        <v>4.8319999999999999</v>
      </c>
      <c r="F11" s="11">
        <f>D11-E11</f>
        <v>5.9180000000000001</v>
      </c>
    </row>
    <row r="12" spans="1:14" ht="26.25" thickBot="1" x14ac:dyDescent="0.25">
      <c r="A12" s="57" t="s">
        <v>27</v>
      </c>
      <c r="B12" s="12" t="s">
        <v>26</v>
      </c>
      <c r="C12" s="13" t="s">
        <v>2</v>
      </c>
      <c r="D12" s="14">
        <v>0.25</v>
      </c>
      <c r="E12" s="9">
        <v>0.16</v>
      </c>
      <c r="F12" s="11">
        <f t="shared" ref="F12:F26" si="0">D12-E12</f>
        <v>0.09</v>
      </c>
    </row>
    <row r="13" spans="1:14" ht="26.25" thickBot="1" x14ac:dyDescent="0.25">
      <c r="A13" s="58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2.1999999999999999E-2</v>
      </c>
      <c r="F14" s="11">
        <f t="shared" si="0"/>
        <v>0.29799999999999999</v>
      </c>
    </row>
    <row r="15" spans="1:14" s="21" customFormat="1" ht="26.25" thickBot="1" x14ac:dyDescent="0.25">
      <c r="A15" s="57" t="s">
        <v>22</v>
      </c>
      <c r="B15" s="19" t="s">
        <v>21</v>
      </c>
      <c r="C15" s="13" t="s">
        <v>2</v>
      </c>
      <c r="D15" s="20">
        <v>1.25</v>
      </c>
      <c r="E15" s="10">
        <v>8.2000000000000003E-2</v>
      </c>
      <c r="F15" s="11">
        <f t="shared" si="0"/>
        <v>1.1679999999999999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8"/>
      <c r="B16" s="19" t="s">
        <v>20</v>
      </c>
      <c r="C16" s="13" t="s">
        <v>2</v>
      </c>
      <c r="D16" s="18">
        <v>1.25</v>
      </c>
      <c r="E16" s="10">
        <v>2.9000000000000001E-2</v>
      </c>
      <c r="F16" s="11">
        <f t="shared" si="0"/>
        <v>1.2210000000000001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7" t="s">
        <v>19</v>
      </c>
      <c r="B17" s="17" t="s">
        <v>18</v>
      </c>
      <c r="C17" s="13" t="s">
        <v>0</v>
      </c>
      <c r="D17" s="18">
        <v>0.45</v>
      </c>
      <c r="E17" s="20">
        <v>0.26400000000000001</v>
      </c>
      <c r="F17" s="11">
        <f t="shared" si="0"/>
        <v>0.186</v>
      </c>
    </row>
    <row r="18" spans="1:14" ht="26.25" thickBot="1" x14ac:dyDescent="0.25">
      <c r="A18" s="58"/>
      <c r="B18" s="17" t="s">
        <v>17</v>
      </c>
      <c r="C18" s="13" t="s">
        <v>0</v>
      </c>
      <c r="D18" s="18">
        <v>0.45</v>
      </c>
      <c r="E18" s="20">
        <v>0.247</v>
      </c>
      <c r="F18" s="11">
        <f t="shared" si="0"/>
        <v>0.20300000000000001</v>
      </c>
    </row>
    <row r="19" spans="1:14" ht="26.25" thickBot="1" x14ac:dyDescent="0.25">
      <c r="A19" s="57" t="s">
        <v>16</v>
      </c>
      <c r="B19" s="17" t="s">
        <v>15</v>
      </c>
      <c r="C19" s="13" t="s">
        <v>0</v>
      </c>
      <c r="D19" s="18">
        <v>2</v>
      </c>
      <c r="E19" s="20">
        <v>1.139</v>
      </c>
      <c r="F19" s="11">
        <f t="shared" si="0"/>
        <v>0.86099999999999999</v>
      </c>
    </row>
    <row r="20" spans="1:14" ht="26.25" thickBot="1" x14ac:dyDescent="0.25">
      <c r="A20" s="64"/>
      <c r="B20" s="17" t="s">
        <v>14</v>
      </c>
      <c r="C20" s="13" t="s">
        <v>0</v>
      </c>
      <c r="D20" s="18">
        <v>2</v>
      </c>
      <c r="E20" s="14">
        <v>0.80800000000000005</v>
      </c>
      <c r="F20" s="11">
        <f>D20-E20</f>
        <v>1.1919999999999999</v>
      </c>
    </row>
    <row r="21" spans="1:14" ht="26.25" thickBot="1" x14ac:dyDescent="0.25">
      <c r="A21" s="64"/>
      <c r="B21" s="17" t="s">
        <v>13</v>
      </c>
      <c r="C21" s="13" t="s">
        <v>0</v>
      </c>
      <c r="D21" s="18">
        <v>7.4999999999999997E-2</v>
      </c>
      <c r="E21" s="20">
        <v>0.04</v>
      </c>
      <c r="F21" s="11">
        <f>D21-E21</f>
        <v>3.5000000000000003E-2</v>
      </c>
    </row>
    <row r="22" spans="1:14" ht="26.25" thickBot="1" x14ac:dyDescent="0.25">
      <c r="A22" s="58"/>
      <c r="B22" s="17" t="s">
        <v>12</v>
      </c>
      <c r="C22" s="13" t="s">
        <v>0</v>
      </c>
      <c r="D22" s="18">
        <v>7.4999999999999997E-2</v>
      </c>
      <c r="E22" s="20">
        <v>1.7000000000000001E-2</v>
      </c>
      <c r="F22" s="11">
        <f>D22-E22</f>
        <v>5.8000000000000003E-2</v>
      </c>
    </row>
    <row r="23" spans="1:14" ht="26.25" thickBot="1" x14ac:dyDescent="0.25">
      <c r="A23" s="57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8"/>
      <c r="B24" s="17" t="s">
        <v>9</v>
      </c>
      <c r="C24" s="13" t="s">
        <v>0</v>
      </c>
      <c r="D24" s="18">
        <v>1.05</v>
      </c>
      <c r="E24" s="20">
        <v>8.3000000000000004E-2</v>
      </c>
      <c r="F24" s="11">
        <f t="shared" si="0"/>
        <v>0.96699999999999997</v>
      </c>
    </row>
    <row r="25" spans="1:14" ht="26.25" thickBot="1" x14ac:dyDescent="0.25">
      <c r="A25" s="50" t="s">
        <v>8</v>
      </c>
      <c r="B25" s="22" t="s">
        <v>7</v>
      </c>
      <c r="C25" s="13" t="s">
        <v>0</v>
      </c>
      <c r="D25" s="18">
        <v>1.25</v>
      </c>
      <c r="E25" s="20">
        <v>1.357</v>
      </c>
      <c r="F25" s="11">
        <f t="shared" si="0"/>
        <v>-0.107</v>
      </c>
    </row>
    <row r="26" spans="1:14" ht="26.25" thickBot="1" x14ac:dyDescent="0.25">
      <c r="A26" s="51"/>
      <c r="B26" s="22" t="s">
        <v>6</v>
      </c>
      <c r="C26" s="13" t="s">
        <v>0</v>
      </c>
      <c r="D26" s="18">
        <v>1.25</v>
      </c>
      <c r="E26" s="20">
        <v>1.026</v>
      </c>
      <c r="F26" s="11">
        <f t="shared" si="0"/>
        <v>0.224</v>
      </c>
    </row>
    <row r="27" spans="1:14" s="28" customFormat="1" ht="26.25" thickBot="1" x14ac:dyDescent="0.25">
      <c r="A27" s="52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3"/>
      <c r="B28" s="23" t="s">
        <v>3</v>
      </c>
      <c r="C28" s="24" t="s">
        <v>0</v>
      </c>
      <c r="D28" s="25">
        <v>1.7424999999999999</v>
      </c>
      <c r="E28" s="26">
        <v>8.5000000000000006E-2</v>
      </c>
      <c r="F28" s="11">
        <f>D28-E28</f>
        <v>1.6579999999999999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4" t="s">
        <v>1</v>
      </c>
      <c r="B29" s="55"/>
      <c r="C29" s="8" t="s">
        <v>0</v>
      </c>
      <c r="D29" s="29">
        <f>SUM(D10:D11,D17:D28,)</f>
        <v>34.634999999999998</v>
      </c>
      <c r="E29" s="9">
        <f>SUM(E10:E11,E17:E28)</f>
        <v>17.245000000000001</v>
      </c>
      <c r="F29" s="9">
        <f>D29-E29</f>
        <v>17.39</v>
      </c>
    </row>
    <row r="30" spans="1:14" ht="13.5" thickBot="1" x14ac:dyDescent="0.25">
      <c r="A30" s="54" t="s">
        <v>1</v>
      </c>
      <c r="B30" s="55"/>
      <c r="C30" s="30" t="s">
        <v>2</v>
      </c>
      <c r="D30" s="9">
        <f>SUM(D12:D16)</f>
        <v>3.32</v>
      </c>
      <c r="E30" s="9">
        <f>SUM(E12:E16)</f>
        <v>0.29399999999999998</v>
      </c>
      <c r="F30" s="9">
        <f>D30-E30</f>
        <v>3.0259999999999998</v>
      </c>
    </row>
    <row r="31" spans="1:14" s="5" customFormat="1" ht="13.5" thickBot="1" x14ac:dyDescent="0.25">
      <c r="A31" s="54" t="s">
        <v>1</v>
      </c>
      <c r="B31" s="56"/>
      <c r="C31" s="8"/>
      <c r="D31" s="29">
        <f>D29+D30</f>
        <v>37.954999999999998</v>
      </c>
      <c r="E31" s="9">
        <f>E29+E30</f>
        <v>17.539000000000001</v>
      </c>
      <c r="F31" s="11">
        <f>D31-E31</f>
        <v>20.416</v>
      </c>
      <c r="N31" s="2"/>
    </row>
    <row r="32" spans="1:14" x14ac:dyDescent="0.2">
      <c r="L32" s="49"/>
      <c r="M32" s="49"/>
      <c r="N32" s="49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9"/>
      <c r="M33" s="49"/>
      <c r="N33" s="49"/>
    </row>
    <row r="34" spans="1:14" s="5" customFormat="1" x14ac:dyDescent="0.2">
      <c r="A34" s="31"/>
      <c r="B34" s="31"/>
      <c r="C34" s="31"/>
      <c r="D34" s="31"/>
      <c r="E34" s="31"/>
      <c r="F34" s="31"/>
      <c r="L34" s="49"/>
      <c r="M34" s="49"/>
      <c r="N34" s="49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9"/>
      <c r="M35" s="49"/>
      <c r="N35" s="49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0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квартал</vt:lpstr>
      <vt:lpstr>2 квартал </vt:lpstr>
      <vt:lpstr>3 квартал </vt:lpstr>
      <vt:lpstr>4 квартал  </vt:lpstr>
      <vt:lpstr>октябрь</vt:lpstr>
      <vt:lpstr>ноябрь</vt:lpstr>
      <vt:lpstr>декабрь</vt:lpstr>
      <vt:lpstr>'1 квартал'!Область_печати</vt:lpstr>
      <vt:lpstr>'2 квартал '!Область_печати</vt:lpstr>
      <vt:lpstr>'3 квартал '!Область_печати</vt:lpstr>
      <vt:lpstr>'4 квартал  '!Область_печати</vt:lpstr>
      <vt:lpstr>декабрь!Область_печати</vt:lpstr>
      <vt:lpstr>ноябрь!Область_печати</vt:lpstr>
      <vt:lpstr>октябрь!Область_печати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2021-05-19T10:36:03Z</dcterms:modified>
</cp:coreProperties>
</file>