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6" activeTab="1"/>
  </bookViews>
  <sheets>
    <sheet name="СПРАВОЧНИК" sheetId="1" r:id="rId1"/>
    <sheet name="1.1 Приложение 1" sheetId="2" r:id="rId2"/>
    <sheet name="1.2 Приложение 1" sheetId="3" r:id="rId3"/>
    <sheet name="1.3 Приложение " sheetId="4" r:id="rId4"/>
    <sheet name="Приложение 2.1" sheetId="5" r:id="rId5"/>
    <sheet name="Приложение 2.2" sheetId="6" r:id="rId6"/>
    <sheet name="Приложение 2.3" sheetId="7" r:id="rId7"/>
    <sheet name="Приложение 2.4" sheetId="8" r:id="rId8"/>
    <sheet name="Приложение 3.1" sheetId="9" r:id="rId9"/>
    <sheet name="Приложение 3.2" sheetId="10" r:id="rId10"/>
    <sheet name="Приложение 3.3" sheetId="11" r:id="rId11"/>
    <sheet name="Лист1" sheetId="12" r:id="rId12"/>
  </sheets>
  <definedNames>
    <definedName name="_xlfn.IFERROR" hidden="1">#NAME?</definedName>
    <definedName name="Кв" localSheetId="3">#REF!</definedName>
    <definedName name="Кв" localSheetId="8">#REF!</definedName>
    <definedName name="Кв" localSheetId="9">#REF!</definedName>
    <definedName name="Кв" localSheetId="10">#REF!</definedName>
    <definedName name="Кв">#REF!</definedName>
    <definedName name="Кн" localSheetId="3">#REF!</definedName>
    <definedName name="Кн" localSheetId="8">#REF!</definedName>
    <definedName name="Кн" localSheetId="9">#REF!</definedName>
    <definedName name="Кн" localSheetId="10">#REF!</definedName>
    <definedName name="Кн">#REF!</definedName>
    <definedName name="_xlnm.Print_Area" localSheetId="1">'1.1 Приложение 1'!$A$1:$D$25</definedName>
    <definedName name="_xlnm.Print_Area" localSheetId="2">'1.2 Приложение 1'!$A$1:$B$10</definedName>
    <definedName name="_xlnm.Print_Area" localSheetId="4">'Приложение 2.1'!$A$1:$K$33</definedName>
    <definedName name="_xlnm.Print_Area" localSheetId="5">'Приложение 2.2'!$A$1:$K$26</definedName>
    <definedName name="_xlnm.Print_Area" localSheetId="6">'Приложение 2.3'!$A$1:$K$34</definedName>
    <definedName name="Рсрi" localSheetId="3">#REF!</definedName>
    <definedName name="Рсрi" localSheetId="8">#REF!</definedName>
    <definedName name="Рсрi" localSheetId="9">#REF!</definedName>
    <definedName name="Рсрi" localSheetId="10">#REF!</definedName>
    <definedName name="Рсрi">#REF!</definedName>
  </definedNames>
  <calcPr fullCalcOnLoad="1"/>
</workbook>
</file>

<file path=xl/sharedStrings.xml><?xml version="1.0" encoding="utf-8"?>
<sst xmlns="http://schemas.openxmlformats.org/spreadsheetml/2006/main" count="553" uniqueCount="156">
  <si>
    <t>Ф/П*100,%</t>
  </si>
  <si>
    <t>Зависимость</t>
  </si>
  <si>
    <t>Оценочный балл</t>
  </si>
  <si>
    <t>план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</si>
  <si>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</si>
  <si>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</si>
  <si>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</si>
  <si>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</si>
  <si>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</si>
  <si>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</si>
  <si>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</si>
  <si>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</si>
  <si>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</si>
  <si>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</si>
  <si>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</si>
  <si>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</si>
  <si>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</si>
  <si>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</si>
  <si>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</si>
  <si>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</si>
  <si>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</si>
  <si>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</si>
  <si>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</si>
  <si>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</si>
  <si>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</si>
  <si>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7.  Итого по индикатору информативности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</si>
  <si>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</si>
  <si>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б) для остальных потребителей услуг, дней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</si>
  <si>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</si>
  <si>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>2. Степень удовлетворения обращений потребителей услуг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</si>
  <si>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</si>
  <si>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</si>
  <si>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</si>
  <si>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</si>
  <si>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</si>
  <si>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</si>
  <si>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</si>
  <si>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</si>
  <si>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</si>
  <si>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</si>
  <si>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6.    Итого по индикатору результативность обратной связи</t>
  </si>
  <si>
    <t>№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</si>
  <si>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</si>
  <si>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организации, шт.</t>
  </si>
  <si>
    <t>Акты технологических нарушений за январь</t>
  </si>
  <si>
    <t>Акты технологических нарушений за февраль</t>
  </si>
  <si>
    <t>Акты технологических нарушений за март</t>
  </si>
  <si>
    <t>Акты технологических нарушений за апрель</t>
  </si>
  <si>
    <t>Акты технологических нарушений за май</t>
  </si>
  <si>
    <t>Акты технологических нарушений за июнь</t>
  </si>
  <si>
    <t>Акты технологических нарушений за июль</t>
  </si>
  <si>
    <t> 8</t>
  </si>
  <si>
    <t>Акты технологических нарушений за август</t>
  </si>
  <si>
    <t>Акты технологических нарушений за сентябрь</t>
  </si>
  <si>
    <t>Акты технологических нарушений за октябрь</t>
  </si>
  <si>
    <t>Акты технологических нарушений за ноябрь</t>
  </si>
  <si>
    <t>Акты технологических нарушений за декабрь</t>
  </si>
  <si>
    <t xml:space="preserve">Форма 1.2 – Расчет показателя средней продолжительности прекращений передачи электрической энергии </t>
  </si>
  <si>
    <t>Наименование электросетевой организации</t>
  </si>
  <si>
    <t>Показатель средней продолжительности прекращений передачи электрической энергии (Пп)</t>
  </si>
  <si>
    <t>№п.п.</t>
  </si>
  <si>
    <t>Наименование показателя</t>
  </si>
  <si>
    <t>Показатель качества обслуживания потребителей услуг ТСО (Птсо)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</si>
  <si>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</si>
  <si>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Показатель уровня качества осуществляемого технологического присоединения (Птпр)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</si>
  <si>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</si>
  <si>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3. Наличие взаимодействия с потребителями услуг при выводе оборудования в ремонт и (или) из эксплуатации</t>
  </si>
  <si>
    <t>3.1.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</si>
  <si>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</si>
  <si>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1. Соблюдение сроков по процедурам взаимодействия с потребителями услуг (заявителями) –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</si>
  <si>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</si>
  <si>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</si>
  <si>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 xml:space="preserve">Форма 2.3 - Расчет значения индикатора результативности обратой связи </t>
  </si>
  <si>
    <t>Форма 2.4 - Предложения ТСО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</t>
  </si>
  <si>
    <t xml:space="preserve">значение показателя на: </t>
  </si>
  <si>
    <t>1.2. а)</t>
  </si>
  <si>
    <t>1.1.</t>
  </si>
  <si>
    <t>1.2. б)</t>
  </si>
  <si>
    <t>1.2. в)</t>
  </si>
  <si>
    <t>1.2. г)</t>
  </si>
  <si>
    <t>2.1.</t>
  </si>
  <si>
    <t>2.2.</t>
  </si>
  <si>
    <t>2.3.</t>
  </si>
  <si>
    <t>3.</t>
  </si>
  <si>
    <t>4.</t>
  </si>
  <si>
    <t>5.1.</t>
  </si>
  <si>
    <t>6.1.</t>
  </si>
  <si>
    <t>6.2.</t>
  </si>
  <si>
    <t>1.3.</t>
  </si>
  <si>
    <t>3.1.</t>
  </si>
  <si>
    <t>3.2.</t>
  </si>
  <si>
    <t>4.1.</t>
  </si>
  <si>
    <t>5.  Итого по индикатору исполнительности</t>
  </si>
  <si>
    <t>1.</t>
  </si>
  <si>
    <t>2.4.</t>
  </si>
  <si>
    <t>2.5.</t>
  </si>
  <si>
    <t>2.6.</t>
  </si>
  <si>
    <t>3.2. а)</t>
  </si>
  <si>
    <t>3.2. б)</t>
  </si>
  <si>
    <t>3.2. в)</t>
  </si>
  <si>
    <t>5.2.</t>
  </si>
  <si>
    <t>Предлагаемое плановое значение показателя уровня качества обслуживания потребителей услуг</t>
  </si>
  <si>
    <t xml:space="preserve">Наименование </t>
  </si>
  <si>
    <t>Показатель качества рассмотрения заявок на технологическое присоединение к сети (П заяв_тпр)</t>
  </si>
  <si>
    <t>Показатель качества исполнения договоров об осуществлении технологического присоединение заявителей к  сети (П нс_тпр)</t>
  </si>
  <si>
    <t>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</si>
  <si>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 xml:space="preserve">Значение показателя на: </t>
  </si>
  <si>
    <t>Форма 2.1 -  Расчет значения индикатора  информативности</t>
  </si>
  <si>
    <t>Максимальное за отчетный период число точек присоединения</t>
  </si>
  <si>
    <t>Суммарная продолжительность прекращений передачи электрической энергии, час</t>
  </si>
  <si>
    <t>Показатель средней продолжительности прекращений передачи электрической энергии</t>
  </si>
  <si>
    <t>Показатель средней продолжительности прекращений передачи электрической энергии за N-6 год</t>
  </si>
  <si>
    <t>Показатель средней продолжительности прекращений передачи электрической энергии за N-5 год</t>
  </si>
  <si>
    <t>Показатель средней продолжительности прекращений передачи электрической энергии за N-4 год</t>
  </si>
  <si>
    <t>Показатель средней продолжительности прекращений передачи электрической энергии за N-3 год</t>
  </si>
  <si>
    <t>Показатель средней продолжительности прекращений передачи электрической энергии за N-2 год</t>
  </si>
  <si>
    <t>Показатель средней продолжительности прекращений передачи электрической энергии на первый год долгосрочного периода регулирования (N)</t>
  </si>
  <si>
    <t>НАИМЕНОВАНИЕ ТСО</t>
  </si>
  <si>
    <t>ПЕРВЫЙ ГОД ДОЛГОСРОЧНОГО ПЕРИОДА РЕГУЛИРОВАНИЯ</t>
  </si>
  <si>
    <t>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</si>
  <si>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Форма 1.1 - Журнал учёта текущей информации о прекращении передачи электрической энергии для потребителей услуг электросетевой организации за предыдущие отчетные периоды регулирования</t>
  </si>
  <si>
    <t>Обосновывающие данные для расчёта</t>
  </si>
  <si>
    <t xml:space="preserve">Форма 3.1 - Отчетные данные для расчета значения показателя качества рассмотрения заявок на технологическое присоединение к сети </t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</si>
  <si>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</si>
  <si>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заявителя к сети, шт. (N заяв_тпр)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</si>
  <si>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к сети с нарушением установленных сроков его направления, шт. 
(N</t>
    </r>
    <r>
      <rPr>
        <vertAlign val="superscript"/>
        <sz val="14"/>
        <rFont val="Times New Roman"/>
        <family val="1"/>
      </rPr>
      <t>нс</t>
    </r>
    <r>
      <rPr>
        <sz val="12"/>
        <rFont val="Times New Roman"/>
        <family val="1"/>
      </rPr>
      <t xml:space="preserve"> заяв_тпр)</t>
    </r>
  </si>
  <si>
    <r>
      <t>Число договоров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
(N</t>
    </r>
    <r>
      <rPr>
        <vertAlign val="superscript"/>
        <sz val="12"/>
        <rFont val="Times New Roman"/>
        <family val="1"/>
      </rPr>
      <t>нс</t>
    </r>
    <r>
      <rPr>
        <sz val="12"/>
        <rFont val="Times New Roman"/>
        <family val="1"/>
      </rPr>
      <t xml:space="preserve"> сд_тпр)</t>
    </r>
  </si>
  <si>
    <t>Число договоров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</si>
  <si>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</si>
  <si>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Общее число заявок на технологическое присоединение к сети, поданных заявителями в соответствующий расчетный период, в десятках шт. без округления (Nочз_тпр) 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</si>
  <si>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</t>
  </si>
  <si>
    <t>ОСУЩЕСТВЛЕНИЕ ТЕХНОЛОГИЧЕСКОГО ПРИСОЕДИНЕНИЯ</t>
  </si>
  <si>
    <t>+</t>
  </si>
  <si>
    <t>СПРАВОЧНИК</t>
  </si>
  <si>
    <t>факт (Ф)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</si>
  <si>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</si>
  <si>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</si>
  <si>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</si>
  <si>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r>
      <t>Форма 2.2 - Расчет значения индикатора исполнительности приведенный</t>
    </r>
    <r>
      <rPr>
        <b/>
        <sz val="12"/>
        <color indexed="10"/>
        <rFont val="Times New Roman"/>
        <family val="1"/>
      </rPr>
      <t xml:space="preserve">  </t>
    </r>
  </si>
  <si>
    <t>Параметр (критерий), характеризующий индикатор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</si>
  <si>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</si>
  <si>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</si>
  <si>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</si>
  <si>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</si>
  <si>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</si>
  <si>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</si>
  <si>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</si>
  <si>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</si>
  <si>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</si>
  <si>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Показатель</t>
  </si>
  <si>
    <t>Информативность (Ин)</t>
  </si>
  <si>
    <t>Предлагаемые плановые значения параметров (критериев), характеризующих индикаторы качества</t>
  </si>
  <si>
    <t xml:space="preserve">Исполнительность (Ис) </t>
  </si>
  <si>
    <t xml:space="preserve">Результативность обратной связи (Рс) </t>
  </si>
  <si>
    <t>в) системы автоинформирования, шт. на 1000 потребителей услуг</t>
  </si>
  <si>
    <t>ООО "Агентство Интеллект-Сервис"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</si>
</sst>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h:mm;@"/>
    <numFmt numFmtId="190" formatCode="0.00000000000"/>
    <numFmt numFmtId="191" formatCode="0.000"/>
    <numFmt numFmtId="192" formatCode="0.0%"/>
    <numFmt numFmtId="193" formatCode="0.00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0000"/>
    <numFmt numFmtId="199" formatCode="_(* #,##0.0_);_(* \(#,##0.0\);_(* &quot;-&quot;??_);_(@_)"/>
    <numFmt numFmtId="200" formatCode="_(* #,##0_);_(* \(#,##0\);_(* &quot;-&quot;??_);_(@_)"/>
    <numFmt numFmtId="201" formatCode="0.00000"/>
    <numFmt numFmtId="202" formatCode="0.000000"/>
    <numFmt numFmtId="203" formatCode="0.0000000"/>
    <numFmt numFmtId="204" formatCode="0.00000000"/>
    <numFmt numFmtId="205" formatCode="0.000000000"/>
    <numFmt numFmtId="206" formatCode="0.0000000000"/>
    <numFmt numFmtId="207" formatCode="0.000000000000"/>
    <numFmt numFmtId="208" formatCode="0.0000000000000"/>
    <numFmt numFmtId="209" formatCode="0.000000000000000"/>
    <numFmt numFmtId="210" formatCode="0.0000000000000000"/>
    <numFmt numFmtId="211" formatCode="0.00000000000000000"/>
    <numFmt numFmtId="212" formatCode="0.000000000000000000"/>
    <numFmt numFmtId="213" formatCode="0.0000"/>
    <numFmt numFmtId="214" formatCode="_(* #,##0.000_);_(* \(#,##0.000\);_(* &quot;-&quot;??_);_(@_)"/>
    <numFmt numFmtId="215" formatCode="_-* #,##0.0_р_._-;\-* #,##0.0_р_._-;_-* &quot;-&quot;??_р_._-;_-@_-"/>
    <numFmt numFmtId="216" formatCode="_-* #,##0_р_._-;\-* #,##0_р_._-;_-* &quot;-&quot;??_р_._-;_-@_-"/>
    <numFmt numFmtId="217" formatCode="_-* #,##0.0000_р_._-;\-* #,##0.0000_р_._-;_-* &quot;-&quot;????_р_._-;_-@_-"/>
    <numFmt numFmtId="218" formatCode="0.0000%"/>
    <numFmt numFmtId="219" formatCode="_(* #,##0.0000_);_(* \(#,##0.0000\);_(* &quot;-&quot;??_);_(@_)"/>
    <numFmt numFmtId="220" formatCode="_(* #,##0.00000_);_(* \(#,##0.00000\);_(* &quot;-&quot;??_);_(@_)"/>
    <numFmt numFmtId="221" formatCode="_(* #,##0.000000_);_(* \(#,##0.000000\);_(* &quot;-&quot;??_);_(@_)"/>
    <numFmt numFmtId="222" formatCode="_(* #,##0.0000000_);_(* \(#,##0.0000000\);_(* &quot;-&quot;??_);_(@_)"/>
    <numFmt numFmtId="223" formatCode="_(* #,##0.00000000_);_(* \(#,##0.00000000\);_(* &quot;-&quot;??_);_(@_)"/>
    <numFmt numFmtId="224" formatCode="0.00000%"/>
    <numFmt numFmtId="225" formatCode="0.000000%"/>
    <numFmt numFmtId="226" formatCode="_-* #,##0.000_р_._-;\-* #,##0.000_р_._-;_-* &quot;-&quot;???_р_.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189" fontId="6" fillId="0" borderId="0">
      <alignment/>
      <protection locked="0"/>
    </xf>
    <xf numFmtId="0" fontId="6" fillId="0" borderId="0">
      <alignment/>
      <protection/>
    </xf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9" fillId="0" borderId="10" xfId="0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3" borderId="10" xfId="0" applyFont="1" applyFill="1" applyBorder="1" applyAlignment="1" applyProtection="1">
      <alignment horizontal="center" vertical="center" wrapText="1"/>
      <protection locked="0"/>
    </xf>
    <xf numFmtId="0" fontId="19" fillId="4" borderId="10" xfId="0" applyNumberFormat="1" applyFont="1" applyFill="1" applyBorder="1" applyAlignment="1" applyProtection="1">
      <alignment horizontal="center" vertical="center" wrapText="1"/>
      <protection/>
    </xf>
    <xf numFmtId="0" fontId="19" fillId="4" borderId="10" xfId="0" applyFont="1" applyFill="1" applyBorder="1" applyAlignment="1" applyProtection="1">
      <alignment horizontal="center" vertical="center" wrapText="1"/>
      <protection/>
    </xf>
    <xf numFmtId="1" fontId="19" fillId="4" borderId="10" xfId="0" applyNumberFormat="1" applyFont="1" applyFill="1" applyBorder="1" applyAlignment="1" applyProtection="1">
      <alignment horizontal="center" vertical="center" wrapText="1"/>
      <protection/>
    </xf>
    <xf numFmtId="188" fontId="19" fillId="4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188" fontId="19" fillId="0" borderId="10" xfId="0" applyNumberFormat="1" applyFont="1" applyBorder="1" applyAlignment="1" applyProtection="1">
      <alignment horizontal="center" vertical="center" wrapText="1"/>
      <protection/>
    </xf>
    <xf numFmtId="188" fontId="19" fillId="0" borderId="10" xfId="0" applyNumberFormat="1" applyFont="1" applyBorder="1" applyAlignment="1" applyProtection="1">
      <alignment horizontal="center" wrapText="1"/>
      <protection/>
    </xf>
    <xf numFmtId="0" fontId="19" fillId="0" borderId="10" xfId="0" applyFont="1" applyBorder="1" applyAlignment="1" applyProtection="1">
      <alignment horizontal="center" wrapText="1"/>
      <protection/>
    </xf>
    <xf numFmtId="0" fontId="19" fillId="0" borderId="0" xfId="0" applyFont="1" applyAlignment="1" applyProtection="1">
      <alignment horizontal="justify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Alignment="1" applyProtection="1">
      <alignment horizontal="right"/>
      <protection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 applyProtection="1">
      <alignment horizontal="center" wrapText="1"/>
      <protection/>
    </xf>
    <xf numFmtId="0" fontId="19" fillId="24" borderId="10" xfId="0" applyFont="1" applyFill="1" applyBorder="1" applyAlignment="1" applyProtection="1">
      <alignment/>
      <protection/>
    </xf>
    <xf numFmtId="0" fontId="19" fillId="24" borderId="10" xfId="0" applyFont="1" applyFill="1" applyBorder="1" applyAlignment="1" applyProtection="1">
      <alignment wrapText="1"/>
      <protection/>
    </xf>
    <xf numFmtId="0" fontId="19" fillId="24" borderId="0" xfId="0" applyFont="1" applyFill="1" applyBorder="1" applyAlignment="1" applyProtection="1">
      <alignment horizontal="left"/>
      <protection/>
    </xf>
    <xf numFmtId="0" fontId="19" fillId="24" borderId="0" xfId="0" applyFont="1" applyFill="1" applyBorder="1" applyAlignment="1" applyProtection="1">
      <alignment horizontal="center" wrapText="1"/>
      <protection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24" borderId="0" xfId="0" applyFont="1" applyFill="1" applyBorder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187" fontId="19" fillId="25" borderId="10" xfId="62" applyFont="1" applyFill="1" applyBorder="1" applyAlignment="1" applyProtection="1">
      <alignment horizontal="center" wrapText="1"/>
      <protection locked="0"/>
    </xf>
    <xf numFmtId="0" fontId="19" fillId="24" borderId="0" xfId="0" applyFont="1" applyFill="1" applyAlignment="1">
      <alignment horizontal="right"/>
    </xf>
    <xf numFmtId="0" fontId="19" fillId="24" borderId="10" xfId="0" applyFont="1" applyFill="1" applyBorder="1" applyAlignment="1">
      <alignment horizontal="justify" vertical="center" wrapText="1"/>
    </xf>
    <xf numFmtId="0" fontId="19" fillId="24" borderId="0" xfId="0" applyFont="1" applyFill="1" applyAlignment="1">
      <alignment/>
    </xf>
    <xf numFmtId="0" fontId="19" fillId="24" borderId="0" xfId="0" applyFont="1" applyFill="1" applyAlignment="1" applyProtection="1">
      <alignment horizontal="justify" vertical="center"/>
      <protection/>
    </xf>
    <xf numFmtId="0" fontId="19" fillId="24" borderId="10" xfId="0" applyFont="1" applyFill="1" applyBorder="1" applyAlignment="1" applyProtection="1">
      <alignment horizontal="justify" vertical="center" wrapText="1"/>
      <protection/>
    </xf>
    <xf numFmtId="2" fontId="19" fillId="26" borderId="10" xfId="62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31" fillId="24" borderId="0" xfId="0" applyFont="1" applyFill="1" applyAlignment="1" applyProtection="1">
      <alignment horizontal="center"/>
      <protection/>
    </xf>
    <xf numFmtId="0" fontId="31" fillId="24" borderId="0" xfId="0" applyFont="1" applyFill="1" applyAlignment="1" applyProtection="1">
      <alignment/>
      <protection/>
    </xf>
    <xf numFmtId="202" fontId="32" fillId="24" borderId="0" xfId="0" applyNumberFormat="1" applyFont="1" applyFill="1" applyAlignment="1" applyProtection="1">
      <alignment vertical="center"/>
      <protection/>
    </xf>
    <xf numFmtId="0" fontId="32" fillId="24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 horizontal="center"/>
      <protection/>
    </xf>
    <xf numFmtId="0" fontId="19" fillId="24" borderId="0" xfId="0" applyFont="1" applyFill="1" applyAlignment="1" applyProtection="1">
      <alignment horizontal="center"/>
      <protection/>
    </xf>
    <xf numFmtId="191" fontId="32" fillId="24" borderId="0" xfId="0" applyNumberFormat="1" applyFont="1" applyFill="1" applyAlignment="1" applyProtection="1">
      <alignment/>
      <protection/>
    </xf>
    <xf numFmtId="191" fontId="19" fillId="24" borderId="0" xfId="0" applyNumberFormat="1" applyFont="1" applyFill="1" applyAlignment="1" applyProtection="1">
      <alignment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19" fillId="24" borderId="0" xfId="0" applyFont="1" applyFill="1" applyAlignment="1" applyProtection="1">
      <alignment vertical="center" wrapText="1"/>
      <protection/>
    </xf>
    <xf numFmtId="0" fontId="19" fillId="24" borderId="0" xfId="0" applyFont="1" applyFill="1" applyAlignment="1" applyProtection="1">
      <alignment vertical="center"/>
      <protection/>
    </xf>
    <xf numFmtId="187" fontId="19" fillId="24" borderId="0" xfId="62" applyFont="1" applyFill="1" applyAlignment="1" applyProtection="1">
      <alignment vertical="center"/>
      <protection/>
    </xf>
    <xf numFmtId="202" fontId="19" fillId="24" borderId="0" xfId="0" applyNumberFormat="1" applyFont="1" applyFill="1" applyAlignment="1" applyProtection="1">
      <alignment vertical="center"/>
      <protection/>
    </xf>
    <xf numFmtId="216" fontId="19" fillId="24" borderId="0" xfId="0" applyNumberFormat="1" applyFont="1" applyFill="1" applyAlignment="1" applyProtection="1">
      <alignment/>
      <protection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Alignment="1">
      <alignment/>
    </xf>
    <xf numFmtId="0" fontId="19" fillId="24" borderId="16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17" xfId="0" applyFont="1" applyBorder="1" applyAlignment="1" applyProtection="1">
      <alignment horizontal="justify" vertical="center" wrapText="1"/>
      <protection/>
    </xf>
    <xf numFmtId="2" fontId="19" fillId="25" borderId="17" xfId="62" applyNumberFormat="1" applyFont="1" applyFill="1" applyBorder="1" applyAlignment="1" applyProtection="1">
      <alignment horizontal="center" vertical="center"/>
      <protection locked="0"/>
    </xf>
    <xf numFmtId="2" fontId="19" fillId="25" borderId="18" xfId="62" applyNumberFormat="1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justify" vertical="center" wrapText="1"/>
      <protection/>
    </xf>
    <xf numFmtId="2" fontId="19" fillId="25" borderId="19" xfId="62" applyNumberFormat="1" applyFont="1" applyFill="1" applyBorder="1" applyAlignment="1" applyProtection="1">
      <alignment horizontal="center" vertical="center"/>
      <protection locked="0"/>
    </xf>
    <xf numFmtId="2" fontId="19" fillId="25" borderId="20" xfId="62" applyNumberFormat="1" applyFont="1" applyFill="1" applyBorder="1" applyAlignment="1" applyProtection="1">
      <alignment horizontal="center" vertical="center"/>
      <protection locked="0"/>
    </xf>
    <xf numFmtId="0" fontId="19" fillId="26" borderId="13" xfId="0" applyFont="1" applyFill="1" applyBorder="1" applyAlignment="1" applyProtection="1">
      <alignment horizontal="center" vertical="center"/>
      <protection/>
    </xf>
    <xf numFmtId="2" fontId="19" fillId="26" borderId="14" xfId="0" applyNumberFormat="1" applyFont="1" applyFill="1" applyBorder="1" applyAlignment="1" applyProtection="1">
      <alignment horizontal="center" vertical="center"/>
      <protection/>
    </xf>
    <xf numFmtId="2" fontId="19" fillId="26" borderId="15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/>
      <protection/>
    </xf>
    <xf numFmtId="0" fontId="20" fillId="24" borderId="0" xfId="54" applyFont="1" applyFill="1" applyAlignment="1" applyProtection="1">
      <alignment horizontal="center" wrapText="1"/>
      <protection/>
    </xf>
    <xf numFmtId="0" fontId="19" fillId="26" borderId="14" xfId="0" applyFont="1" applyFill="1" applyBorder="1" applyAlignment="1" applyProtection="1">
      <alignment horizontal="justify" vertical="center" wrapText="1"/>
      <protection/>
    </xf>
    <xf numFmtId="2" fontId="19" fillId="24" borderId="0" xfId="0" applyNumberFormat="1" applyFont="1" applyFill="1" applyAlignment="1" applyProtection="1">
      <alignment/>
      <protection/>
    </xf>
    <xf numFmtId="221" fontId="19" fillId="24" borderId="0" xfId="62" applyNumberFormat="1" applyFont="1" applyFill="1" applyAlignment="1" applyProtection="1">
      <alignment vertical="center"/>
      <protection/>
    </xf>
    <xf numFmtId="0" fontId="19" fillId="24" borderId="0" xfId="0" applyFont="1" applyFill="1" applyBorder="1" applyAlignment="1" applyProtection="1">
      <alignment horizontal="center" vertical="top"/>
      <protection/>
    </xf>
    <xf numFmtId="0" fontId="31" fillId="0" borderId="0" xfId="0" applyFont="1" applyAlignment="1">
      <alignment horizontal="center"/>
    </xf>
    <xf numFmtId="213" fontId="19" fillId="26" borderId="10" xfId="0" applyNumberFormat="1" applyFont="1" applyFill="1" applyBorder="1" applyAlignment="1" applyProtection="1">
      <alignment horizontal="center" vertical="center"/>
      <protection/>
    </xf>
    <xf numFmtId="0" fontId="19" fillId="24" borderId="0" xfId="54" applyFont="1" applyFill="1" applyProtection="1">
      <alignment/>
      <protection/>
    </xf>
    <xf numFmtId="0" fontId="19" fillId="24" borderId="0" xfId="54" applyFont="1" applyFill="1" applyAlignment="1" applyProtection="1">
      <alignment horizontal="center"/>
      <protection/>
    </xf>
    <xf numFmtId="0" fontId="19" fillId="0" borderId="0" xfId="54" applyFont="1" applyProtection="1">
      <alignment/>
      <protection/>
    </xf>
    <xf numFmtId="0" fontId="19" fillId="0" borderId="10" xfId="0" applyFont="1" applyFill="1" applyBorder="1" applyAlignment="1" applyProtection="1">
      <alignment horizontal="center" vertical="top" wrapText="1"/>
      <protection/>
    </xf>
    <xf numFmtId="0" fontId="19" fillId="0" borderId="0" xfId="54" applyFont="1" applyBorder="1" applyProtection="1">
      <alignment/>
      <protection/>
    </xf>
    <xf numFmtId="0" fontId="19" fillId="24" borderId="0" xfId="54" applyFont="1" applyFill="1" applyBorder="1" applyProtection="1">
      <alignment/>
      <protection/>
    </xf>
    <xf numFmtId="0" fontId="19" fillId="0" borderId="10" xfId="0" applyFont="1" applyBorder="1" applyAlignment="1">
      <alignment/>
    </xf>
    <xf numFmtId="1" fontId="19" fillId="26" borderId="10" xfId="0" applyNumberFormat="1" applyFont="1" applyFill="1" applyBorder="1" applyAlignment="1" applyProtection="1">
      <alignment horizontal="center" vertical="center" wrapText="1"/>
      <protection/>
    </xf>
    <xf numFmtId="9" fontId="19" fillId="4" borderId="10" xfId="59" applyFont="1" applyFill="1" applyBorder="1" applyAlignment="1" applyProtection="1">
      <alignment horizontal="center" vertical="center" wrapText="1"/>
      <protection/>
    </xf>
    <xf numFmtId="0" fontId="19" fillId="24" borderId="0" xfId="54" applyNumberFormat="1" applyFont="1" applyFill="1" applyProtection="1">
      <alignment/>
      <protection/>
    </xf>
    <xf numFmtId="0" fontId="19" fillId="24" borderId="0" xfId="54" applyFont="1" applyFill="1" applyBorder="1" applyAlignment="1" applyProtection="1">
      <alignment horizontal="center"/>
      <protection/>
    </xf>
    <xf numFmtId="0" fontId="19" fillId="24" borderId="0" xfId="54" applyNumberFormat="1" applyFont="1" applyFill="1" applyBorder="1" applyProtection="1">
      <alignment/>
      <protection/>
    </xf>
    <xf numFmtId="0" fontId="19" fillId="24" borderId="10" xfId="0" applyNumberFormat="1" applyFont="1" applyFill="1" applyBorder="1" applyAlignment="1" applyProtection="1">
      <alignment horizontal="center" vertical="top" wrapText="1"/>
      <protection/>
    </xf>
    <xf numFmtId="0" fontId="19" fillId="24" borderId="10" xfId="0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/>
      <protection/>
    </xf>
    <xf numFmtId="0" fontId="24" fillId="24" borderId="0" xfId="54" applyFont="1" applyFill="1" applyProtection="1">
      <alignment/>
      <protection/>
    </xf>
    <xf numFmtId="0" fontId="19" fillId="0" borderId="0" xfId="54" applyNumberFormat="1" applyFont="1" applyProtection="1">
      <alignment/>
      <protection/>
    </xf>
    <xf numFmtId="0" fontId="19" fillId="24" borderId="10" xfId="0" applyFont="1" applyFill="1" applyBorder="1" applyAlignment="1" applyProtection="1">
      <alignment horizontal="center" vertical="center"/>
      <protection/>
    </xf>
    <xf numFmtId="0" fontId="19" fillId="0" borderId="10" xfId="54" applyFont="1" applyFill="1" applyBorder="1" applyAlignment="1" applyProtection="1">
      <alignment horizontal="center" vertical="top" wrapText="1"/>
      <protection/>
    </xf>
    <xf numFmtId="0" fontId="19" fillId="0" borderId="10" xfId="54" applyFont="1" applyBorder="1" applyAlignment="1" applyProtection="1">
      <alignment horizontal="justify" vertical="top" wrapText="1"/>
      <protection/>
    </xf>
    <xf numFmtId="0" fontId="28" fillId="0" borderId="10" xfId="54" applyFont="1" applyBorder="1" applyAlignment="1" applyProtection="1">
      <alignment horizontal="justify" vertical="top" wrapText="1"/>
      <protection/>
    </xf>
    <xf numFmtId="188" fontId="19" fillId="0" borderId="10" xfId="0" applyNumberFormat="1" applyFont="1" applyBorder="1" applyAlignment="1" applyProtection="1">
      <alignment vertical="center"/>
      <protection/>
    </xf>
    <xf numFmtId="188" fontId="19" fillId="26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4" applyFont="1" applyBorder="1" applyAlignment="1" applyProtection="1">
      <alignment horizontal="justify" wrapText="1"/>
      <protection/>
    </xf>
    <xf numFmtId="0" fontId="19" fillId="24" borderId="10" xfId="54" applyFont="1" applyFill="1" applyBorder="1" applyAlignment="1" applyProtection="1">
      <alignment horizontal="center" vertical="top" wrapText="1"/>
      <protection/>
    </xf>
    <xf numFmtId="188" fontId="19" fillId="0" borderId="10" xfId="0" applyNumberFormat="1" applyFont="1" applyBorder="1" applyAlignment="1" applyProtection="1">
      <alignment/>
      <protection/>
    </xf>
    <xf numFmtId="190" fontId="19" fillId="0" borderId="10" xfId="0" applyNumberFormat="1" applyFont="1" applyBorder="1" applyAlignment="1" applyProtection="1">
      <alignment horizontal="center" wrapText="1"/>
      <protection/>
    </xf>
    <xf numFmtId="191" fontId="19" fillId="4" borderId="10" xfId="0" applyNumberFormat="1" applyFont="1" applyFill="1" applyBorder="1" applyAlignment="1" applyProtection="1">
      <alignment horizontal="center" vertical="center" wrapText="1"/>
      <protection/>
    </xf>
    <xf numFmtId="10" fontId="19" fillId="4" borderId="10" xfId="0" applyNumberFormat="1" applyFont="1" applyFill="1" applyBorder="1" applyAlignment="1" applyProtection="1">
      <alignment horizontal="center" vertical="center" wrapText="1"/>
      <protection/>
    </xf>
    <xf numFmtId="10" fontId="19" fillId="4" borderId="10" xfId="59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/>
      <protection/>
    </xf>
    <xf numFmtId="2" fontId="19" fillId="0" borderId="10" xfId="0" applyNumberFormat="1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 vertical="top"/>
      <protection/>
    </xf>
    <xf numFmtId="0" fontId="19" fillId="0" borderId="10" xfId="0" applyFont="1" applyBorder="1" applyAlignment="1" applyProtection="1">
      <alignment horizontal="left"/>
      <protection/>
    </xf>
    <xf numFmtId="187" fontId="19" fillId="0" borderId="10" xfId="62" applyFont="1" applyBorder="1" applyAlignment="1" applyProtection="1">
      <alignment horizontal="center" vertical="top"/>
      <protection/>
    </xf>
    <xf numFmtId="16" fontId="19" fillId="0" borderId="10" xfId="0" applyNumberFormat="1" applyFont="1" applyBorder="1" applyAlignment="1" applyProtection="1">
      <alignment horizontal="left" vertical="top"/>
      <protection/>
    </xf>
    <xf numFmtId="0" fontId="19" fillId="24" borderId="0" xfId="0" applyFont="1" applyFill="1" applyAlignment="1" applyProtection="1">
      <alignment horizontal="left"/>
      <protection/>
    </xf>
    <xf numFmtId="0" fontId="19" fillId="24" borderId="0" xfId="0" applyFont="1" applyFill="1" applyBorder="1" applyAlignment="1" applyProtection="1">
      <alignment horizontal="left" vertical="top"/>
      <protection/>
    </xf>
    <xf numFmtId="0" fontId="19" fillId="24" borderId="0" xfId="0" applyFont="1" applyFill="1" applyBorder="1" applyAlignment="1" applyProtection="1">
      <alignment vertical="top"/>
      <protection/>
    </xf>
    <xf numFmtId="0" fontId="19" fillId="26" borderId="10" xfId="0" applyFont="1" applyFill="1" applyBorder="1" applyAlignment="1" applyProtection="1">
      <alignment horizontal="left" vertical="top" wrapText="1"/>
      <protection/>
    </xf>
    <xf numFmtId="219" fontId="19" fillId="26" borderId="10" xfId="62" applyNumberFormat="1" applyFont="1" applyFill="1" applyBorder="1" applyAlignment="1" applyProtection="1">
      <alignment horizontal="center" vertical="center"/>
      <protection/>
    </xf>
    <xf numFmtId="200" fontId="19" fillId="26" borderId="10" xfId="62" applyNumberFormat="1" applyFont="1" applyFill="1" applyBorder="1" applyAlignment="1" applyProtection="1">
      <alignment horizontal="center" vertical="center"/>
      <protection/>
    </xf>
    <xf numFmtId="193" fontId="19" fillId="26" borderId="10" xfId="59" applyNumberFormat="1" applyFont="1" applyFill="1" applyBorder="1" applyAlignment="1" applyProtection="1">
      <alignment horizontal="right" vertical="center"/>
      <protection/>
    </xf>
    <xf numFmtId="193" fontId="19" fillId="24" borderId="0" xfId="59" applyNumberFormat="1" applyFont="1" applyFill="1" applyAlignment="1" applyProtection="1">
      <alignment/>
      <protection/>
    </xf>
    <xf numFmtId="219" fontId="19" fillId="24" borderId="0" xfId="0" applyNumberFormat="1" applyFont="1" applyFill="1" applyAlignment="1" applyProtection="1">
      <alignment/>
      <protection/>
    </xf>
    <xf numFmtId="214" fontId="19" fillId="26" borderId="10" xfId="62" applyNumberFormat="1" applyFont="1" applyFill="1" applyBorder="1" applyAlignment="1" applyProtection="1">
      <alignment horizontal="center" vertical="center"/>
      <protection/>
    </xf>
    <xf numFmtId="213" fontId="19" fillId="24" borderId="0" xfId="0" applyNumberFormat="1" applyFont="1" applyFill="1" applyAlignment="1" applyProtection="1">
      <alignment/>
      <protection/>
    </xf>
    <xf numFmtId="187" fontId="19" fillId="24" borderId="0" xfId="62" applyFont="1" applyFill="1" applyBorder="1" applyAlignment="1" applyProtection="1">
      <alignment horizontal="center" wrapText="1"/>
      <protection/>
    </xf>
    <xf numFmtId="200" fontId="19" fillId="24" borderId="0" xfId="62" applyNumberFormat="1" applyFont="1" applyFill="1" applyBorder="1" applyAlignment="1" applyProtection="1">
      <alignment wrapText="1"/>
      <protection/>
    </xf>
    <xf numFmtId="10" fontId="19" fillId="26" borderId="10" xfId="59" applyNumberFormat="1" applyFont="1" applyFill="1" applyBorder="1" applyAlignment="1" applyProtection="1">
      <alignment horizontal="center" vertical="center" wrapText="1"/>
      <protection/>
    </xf>
    <xf numFmtId="9" fontId="19" fillId="4" borderId="10" xfId="59" applyFont="1" applyFill="1" applyBorder="1" applyAlignment="1" applyProtection="1">
      <alignment horizontal="center" vertical="center"/>
      <protection/>
    </xf>
    <xf numFmtId="10" fontId="28" fillId="25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26" borderId="10" xfId="0" applyNumberFormat="1" applyFont="1" applyFill="1" applyBorder="1" applyAlignment="1" applyProtection="1">
      <alignment horizontal="center" vertical="center" wrapText="1"/>
      <protection/>
    </xf>
    <xf numFmtId="0" fontId="19" fillId="25" borderId="10" xfId="0" applyFont="1" applyFill="1" applyBorder="1" applyAlignment="1" applyProtection="1">
      <alignment horizontal="center"/>
      <protection locked="0"/>
    </xf>
    <xf numFmtId="0" fontId="19" fillId="26" borderId="10" xfId="0" applyFont="1" applyFill="1" applyBorder="1" applyAlignment="1" applyProtection="1">
      <alignment horizontal="center"/>
      <protection locked="0"/>
    </xf>
    <xf numFmtId="10" fontId="19" fillId="26" borderId="10" xfId="59" applyNumberFormat="1" applyFont="1" applyFill="1" applyBorder="1" applyAlignment="1" applyProtection="1">
      <alignment horizontal="center" vertical="center" wrapText="1"/>
      <protection hidden="1"/>
    </xf>
    <xf numFmtId="187" fontId="19" fillId="26" borderId="21" xfId="62" applyFont="1" applyFill="1" applyBorder="1" applyAlignment="1" applyProtection="1">
      <alignment horizontal="center" vertical="center" wrapText="1"/>
      <protection/>
    </xf>
    <xf numFmtId="187" fontId="19" fillId="26" borderId="22" xfId="62" applyFont="1" applyFill="1" applyBorder="1" applyAlignment="1" applyProtection="1">
      <alignment horizontal="center" vertical="center" wrapText="1"/>
      <protection/>
    </xf>
    <xf numFmtId="0" fontId="19" fillId="24" borderId="21" xfId="0" applyFont="1" applyFill="1" applyBorder="1" applyAlignment="1" applyProtection="1">
      <alignment horizontal="center"/>
      <protection/>
    </xf>
    <xf numFmtId="0" fontId="19" fillId="24" borderId="22" xfId="0" applyFont="1" applyFill="1" applyBorder="1" applyAlignment="1" applyProtection="1">
      <alignment horizontal="center"/>
      <protection/>
    </xf>
    <xf numFmtId="0" fontId="20" fillId="26" borderId="23" xfId="0" applyFont="1" applyFill="1" applyBorder="1" applyAlignment="1" applyProtection="1">
      <alignment horizontal="center" vertical="top"/>
      <protection/>
    </xf>
    <xf numFmtId="0" fontId="20" fillId="24" borderId="0" xfId="0" applyFont="1" applyFill="1" applyAlignment="1" applyProtection="1">
      <alignment horizontal="center" vertical="center" wrapText="1"/>
      <protection/>
    </xf>
    <xf numFmtId="0" fontId="19" fillId="24" borderId="16" xfId="0" applyFont="1" applyFill="1" applyBorder="1" applyAlignment="1" applyProtection="1">
      <alignment horizontal="center" vertical="top"/>
      <protection/>
    </xf>
    <xf numFmtId="0" fontId="19" fillId="24" borderId="24" xfId="0" applyFont="1" applyFill="1" applyBorder="1" applyAlignment="1" applyProtection="1">
      <alignment horizontal="center" vertical="center" wrapText="1"/>
      <protection/>
    </xf>
    <xf numFmtId="0" fontId="19" fillId="24" borderId="25" xfId="0" applyFont="1" applyFill="1" applyBorder="1" applyAlignment="1" applyProtection="1">
      <alignment horizontal="center" vertical="center" wrapText="1"/>
      <protection/>
    </xf>
    <xf numFmtId="0" fontId="19" fillId="24" borderId="26" xfId="0" applyFont="1" applyFill="1" applyBorder="1" applyAlignment="1" applyProtection="1">
      <alignment horizontal="center" vertical="center" wrapText="1"/>
      <protection/>
    </xf>
    <xf numFmtId="0" fontId="19" fillId="24" borderId="27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Alignment="1">
      <alignment horizontal="center" vertical="center" wrapText="1"/>
    </xf>
    <xf numFmtId="0" fontId="19" fillId="26" borderId="23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top"/>
    </xf>
    <xf numFmtId="0" fontId="19" fillId="24" borderId="0" xfId="0" applyFont="1" applyFill="1" applyBorder="1" applyAlignment="1">
      <alignment vertical="top"/>
    </xf>
    <xf numFmtId="0" fontId="19" fillId="24" borderId="0" xfId="0" applyFont="1" applyFill="1" applyAlignment="1" applyProtection="1">
      <alignment horizontal="center"/>
      <protection/>
    </xf>
    <xf numFmtId="0" fontId="19" fillId="24" borderId="0" xfId="0" applyFont="1" applyFill="1" applyBorder="1" applyAlignment="1" applyProtection="1">
      <alignment horizontal="center" vertical="top"/>
      <protection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20" fillId="24" borderId="0" xfId="54" applyFont="1" applyFill="1" applyAlignment="1" applyProtection="1">
      <alignment horizontal="center" wrapText="1"/>
      <protection/>
    </xf>
    <xf numFmtId="0" fontId="19" fillId="26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19" fillId="26" borderId="0" xfId="0" applyFont="1" applyFill="1" applyBorder="1" applyAlignment="1" applyProtection="1">
      <alignment horizontal="center" vertical="center"/>
      <protection/>
    </xf>
    <xf numFmtId="0" fontId="19" fillId="0" borderId="10" xfId="54" applyFont="1" applyFill="1" applyBorder="1" applyAlignment="1" applyProtection="1">
      <alignment horizontal="center" vertical="center" wrapText="1"/>
      <protection/>
    </xf>
    <xf numFmtId="0" fontId="19" fillId="24" borderId="28" xfId="0" applyFont="1" applyFill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20" fillId="24" borderId="0" xfId="54" applyFont="1" applyFill="1" applyAlignment="1" applyProtection="1">
      <alignment horizontal="center" vertical="center" wrapText="1"/>
      <protection/>
    </xf>
    <xf numFmtId="0" fontId="25" fillId="26" borderId="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мес качеств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72.140625" style="43" customWidth="1"/>
    <col min="2" max="2" width="41.7109375" style="43" customWidth="1"/>
    <col min="3" max="16384" width="9.140625" style="43" customWidth="1"/>
  </cols>
  <sheetData>
    <row r="1" ht="15.75">
      <c r="A1" s="43" t="s">
        <v>133</v>
      </c>
    </row>
    <row r="3" spans="1:2" ht="15.75">
      <c r="A3" s="87" t="s">
        <v>117</v>
      </c>
      <c r="B3" s="137" t="s">
        <v>155</v>
      </c>
    </row>
    <row r="4" spans="1:2" ht="15.75">
      <c r="A4" s="87" t="s">
        <v>118</v>
      </c>
      <c r="B4" s="137">
        <v>2017</v>
      </c>
    </row>
    <row r="5" spans="1:2" ht="15.75">
      <c r="A5" s="87" t="s">
        <v>131</v>
      </c>
      <c r="B5" s="138" t="s">
        <v>132</v>
      </c>
    </row>
    <row r="6" ht="15.75">
      <c r="B6" s="79" t="s">
        <v>132</v>
      </c>
    </row>
    <row r="7" ht="15.75">
      <c r="B7" s="79" t="s">
        <v>5</v>
      </c>
    </row>
  </sheetData>
  <sheetProtection password="FA9C" sheet="1" objects="1" scenarios="1" formatColumns="0" formatRows="0"/>
  <dataValidations count="1">
    <dataValidation type="list" allowBlank="1" showInputMessage="1" showErrorMessage="1" sqref="B5">
      <formula1>$B$6:$B$7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144"/>
  <sheetViews>
    <sheetView zoomScalePageLayoutView="0" workbookViewId="0" topLeftCell="A1">
      <selection activeCell="H12" sqref="A1:H12"/>
    </sheetView>
  </sheetViews>
  <sheetFormatPr defaultColWidth="9.140625" defaultRowHeight="12.75"/>
  <cols>
    <col min="1" max="1" width="9.140625" style="73" customWidth="1"/>
    <col min="2" max="2" width="59.57421875" style="62" customWidth="1"/>
    <col min="3" max="4" width="15.7109375" style="62" customWidth="1"/>
    <col min="5" max="5" width="16.00390625" style="62" customWidth="1"/>
    <col min="6" max="6" width="14.7109375" style="62" customWidth="1"/>
    <col min="7" max="7" width="15.00390625" style="62" customWidth="1"/>
    <col min="8" max="123" width="9.140625" style="30" customWidth="1"/>
    <col min="124" max="16384" width="9.140625" style="62" customWidth="1"/>
  </cols>
  <sheetData>
    <row r="1" s="30" customFormat="1" ht="15.75">
      <c r="A1" s="49"/>
    </row>
    <row r="2" s="30" customFormat="1" ht="15.75">
      <c r="A2" s="49"/>
    </row>
    <row r="3" spans="1:7" s="30" customFormat="1" ht="30.75" customHeight="1">
      <c r="A3" s="158" t="s">
        <v>123</v>
      </c>
      <c r="B3" s="158"/>
      <c r="C3" s="158"/>
      <c r="D3" s="158"/>
      <c r="E3" s="158"/>
      <c r="F3" s="158"/>
      <c r="G3" s="158"/>
    </row>
    <row r="4" spans="1:7" s="30" customFormat="1" ht="15.75">
      <c r="A4" s="155"/>
      <c r="B4" s="155"/>
      <c r="C4" s="155"/>
      <c r="D4" s="155"/>
      <c r="E4" s="155"/>
      <c r="F4" s="155"/>
      <c r="G4" s="155"/>
    </row>
    <row r="5" spans="1:7" ht="15.75">
      <c r="A5" s="159" t="str">
        <f>СПРАВОЧНИК!B3</f>
        <v>ООО "Агентство Интеллект-Сервис"</v>
      </c>
      <c r="B5" s="159"/>
      <c r="C5" s="159"/>
      <c r="D5" s="159"/>
      <c r="E5" s="159"/>
      <c r="F5" s="159"/>
      <c r="G5" s="159"/>
    </row>
    <row r="6" spans="1:7" s="30" customFormat="1" ht="15.75">
      <c r="A6" s="165"/>
      <c r="B6" s="165"/>
      <c r="C6" s="165"/>
      <c r="D6" s="165"/>
      <c r="E6" s="165"/>
      <c r="F6" s="165"/>
      <c r="G6" s="165"/>
    </row>
    <row r="7" s="30" customFormat="1" ht="16.5" thickBot="1">
      <c r="A7" s="49"/>
    </row>
    <row r="8" spans="1:123" s="17" customFormat="1" ht="32.25" customHeight="1" thickBot="1">
      <c r="A8" s="40" t="s">
        <v>60</v>
      </c>
      <c r="B8" s="41" t="s">
        <v>102</v>
      </c>
      <c r="C8" s="41" t="str">
        <f>TEXT(СПРАВОЧНИК!$B$4-6,"0")&amp;" год"</f>
        <v>2011 год</v>
      </c>
      <c r="D8" s="41" t="str">
        <f>TEXT(СПРАВОЧНИК!$B$4-5,"0")&amp;" год"</f>
        <v>2012 год</v>
      </c>
      <c r="E8" s="41" t="str">
        <f>TEXT(СПРАВОЧНИК!$B$4-4,"0")&amp;" год"</f>
        <v>2013 год</v>
      </c>
      <c r="F8" s="41" t="str">
        <f>TEXT(СПРАВОЧНИК!$B$4-3,"0")&amp;" год"</f>
        <v>2014 год</v>
      </c>
      <c r="G8" s="42" t="str">
        <f>TEXT(СПРАВОЧНИК!$B$4-2,"0")&amp;" год"</f>
        <v>2015 год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</row>
    <row r="9" spans="1:123" s="17" customFormat="1" ht="78.75">
      <c r="A9" s="18">
        <v>1</v>
      </c>
      <c r="B9" s="63" t="s">
        <v>127</v>
      </c>
      <c r="C9" s="67">
        <v>0</v>
      </c>
      <c r="D9" s="67">
        <v>0</v>
      </c>
      <c r="E9" s="64">
        <v>98</v>
      </c>
      <c r="F9" s="64">
        <v>104</v>
      </c>
      <c r="G9" s="65">
        <v>4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</row>
    <row r="10" spans="1:123" s="17" customFormat="1" ht="129.75" thickBot="1">
      <c r="A10" s="19">
        <v>2</v>
      </c>
      <c r="B10" s="66" t="s">
        <v>126</v>
      </c>
      <c r="C10" s="67">
        <v>0</v>
      </c>
      <c r="D10" s="67">
        <v>0</v>
      </c>
      <c r="E10" s="67">
        <v>0</v>
      </c>
      <c r="F10" s="67">
        <v>0</v>
      </c>
      <c r="G10" s="68"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</row>
    <row r="11" spans="1:123" s="72" customFormat="1" ht="48" thickBot="1">
      <c r="A11" s="69" t="s">
        <v>83</v>
      </c>
      <c r="B11" s="75" t="s">
        <v>104</v>
      </c>
      <c r="C11" s="70" t="str">
        <f>IF(C9/MAX(1,(C9-C10))=0,"-",C9/MAX(1,(C9-C10)))</f>
        <v>-</v>
      </c>
      <c r="D11" s="70" t="str">
        <f>IF(D9/MAX(1,(D9-D10))=0,"-",D9/MAX(1,(D9-D10)))</f>
        <v>-</v>
      </c>
      <c r="E11" s="70">
        <f>IF(E9/MAX(1,(E9-E10))=0,"-",E9/MAX(1,(E9-E10)))</f>
        <v>1</v>
      </c>
      <c r="F11" s="70">
        <f>IF(F9/MAX(1,(F9-F10))=0,"-",F9/MAX(1,(F9-F10)))</f>
        <v>1</v>
      </c>
      <c r="G11" s="71">
        <f>IF(G9/MAX(1,(G9-G10))=0,"-",G9/MAX(1,(G9-G10)))</f>
        <v>1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</row>
    <row r="12" spans="1:7" s="54" customFormat="1" ht="24.75" customHeight="1">
      <c r="A12" s="52"/>
      <c r="B12" s="53"/>
      <c r="C12" s="53"/>
      <c r="D12" s="53"/>
      <c r="E12" s="53"/>
      <c r="F12" s="53"/>
      <c r="G12" s="55"/>
    </row>
    <row r="13" spans="1:7" s="54" customFormat="1" ht="24.75" customHeight="1">
      <c r="A13" s="52"/>
      <c r="B13" s="53"/>
      <c r="C13" s="53"/>
      <c r="D13" s="53"/>
      <c r="E13" s="53"/>
      <c r="F13" s="53"/>
      <c r="G13" s="55"/>
    </row>
    <row r="14" spans="1:3" s="30" customFormat="1" ht="15.75">
      <c r="A14" s="49"/>
      <c r="C14" s="76"/>
    </row>
    <row r="15" spans="1:7" s="30" customFormat="1" ht="15.75">
      <c r="A15" s="49"/>
      <c r="G15" s="57"/>
    </row>
    <row r="16" s="30" customFormat="1" ht="15.75">
      <c r="A16" s="49"/>
    </row>
    <row r="17" s="30" customFormat="1" ht="15.75">
      <c r="A17" s="49"/>
    </row>
    <row r="18" s="30" customFormat="1" ht="15.75">
      <c r="A18" s="49"/>
    </row>
    <row r="19" s="30" customFormat="1" ht="15.75">
      <c r="A19" s="49"/>
    </row>
    <row r="20" s="30" customFormat="1" ht="15.75">
      <c r="A20" s="49"/>
    </row>
    <row r="21" s="30" customFormat="1" ht="15.75">
      <c r="A21" s="49"/>
    </row>
    <row r="22" s="30" customFormat="1" ht="15.75">
      <c r="A22" s="49"/>
    </row>
    <row r="23" s="30" customFormat="1" ht="15.75">
      <c r="A23" s="49"/>
    </row>
    <row r="24" s="30" customFormat="1" ht="15.75">
      <c r="A24" s="49"/>
    </row>
    <row r="25" s="30" customFormat="1" ht="15.75">
      <c r="A25" s="49"/>
    </row>
    <row r="26" s="30" customFormat="1" ht="15.75">
      <c r="A26" s="49"/>
    </row>
    <row r="27" s="30" customFormat="1" ht="15.75">
      <c r="A27" s="49"/>
    </row>
    <row r="28" s="30" customFormat="1" ht="15.75">
      <c r="A28" s="49"/>
    </row>
    <row r="29" s="30" customFormat="1" ht="15.75">
      <c r="A29" s="49"/>
    </row>
    <row r="30" s="30" customFormat="1" ht="15.75">
      <c r="A30" s="49"/>
    </row>
    <row r="31" s="30" customFormat="1" ht="15.75">
      <c r="A31" s="49"/>
    </row>
    <row r="32" s="30" customFormat="1" ht="15.75">
      <c r="A32" s="49"/>
    </row>
    <row r="33" s="30" customFormat="1" ht="15.75">
      <c r="A33" s="49"/>
    </row>
    <row r="34" s="30" customFormat="1" ht="15.75">
      <c r="A34" s="49"/>
    </row>
    <row r="35" s="30" customFormat="1" ht="15.75">
      <c r="A35" s="49"/>
    </row>
    <row r="36" s="30" customFormat="1" ht="15.75">
      <c r="A36" s="49"/>
    </row>
    <row r="37" s="30" customFormat="1" ht="15.75">
      <c r="A37" s="49"/>
    </row>
    <row r="38" s="30" customFormat="1" ht="15.75">
      <c r="A38" s="49"/>
    </row>
    <row r="39" s="30" customFormat="1" ht="15.75">
      <c r="A39" s="49"/>
    </row>
    <row r="40" s="30" customFormat="1" ht="15.75">
      <c r="A40" s="49"/>
    </row>
    <row r="41" s="30" customFormat="1" ht="15.75">
      <c r="A41" s="49"/>
    </row>
    <row r="42" s="30" customFormat="1" ht="15.75">
      <c r="A42" s="49"/>
    </row>
    <row r="43" s="30" customFormat="1" ht="15.75">
      <c r="A43" s="49"/>
    </row>
    <row r="44" s="30" customFormat="1" ht="15.75">
      <c r="A44" s="49"/>
    </row>
    <row r="45" s="30" customFormat="1" ht="15.75">
      <c r="A45" s="49"/>
    </row>
    <row r="46" s="30" customFormat="1" ht="15.75">
      <c r="A46" s="49"/>
    </row>
    <row r="47" s="30" customFormat="1" ht="15.75">
      <c r="A47" s="49"/>
    </row>
    <row r="48" s="30" customFormat="1" ht="15.75">
      <c r="A48" s="49"/>
    </row>
    <row r="49" s="30" customFormat="1" ht="15.75">
      <c r="A49" s="49"/>
    </row>
    <row r="50" s="30" customFormat="1" ht="15.75">
      <c r="A50" s="49"/>
    </row>
    <row r="51" s="30" customFormat="1" ht="15.75">
      <c r="A51" s="49"/>
    </row>
    <row r="52" s="30" customFormat="1" ht="15.75">
      <c r="A52" s="49"/>
    </row>
    <row r="53" s="30" customFormat="1" ht="15.75">
      <c r="A53" s="49"/>
    </row>
    <row r="54" s="30" customFormat="1" ht="15.75">
      <c r="A54" s="49"/>
    </row>
    <row r="55" s="30" customFormat="1" ht="15.75">
      <c r="A55" s="49"/>
    </row>
    <row r="56" s="30" customFormat="1" ht="15.75">
      <c r="A56" s="49"/>
    </row>
    <row r="57" s="30" customFormat="1" ht="15.75">
      <c r="A57" s="49"/>
    </row>
    <row r="58" s="30" customFormat="1" ht="15.75">
      <c r="A58" s="49"/>
    </row>
    <row r="59" s="30" customFormat="1" ht="15.75">
      <c r="A59" s="49"/>
    </row>
    <row r="60" s="30" customFormat="1" ht="15.75">
      <c r="A60" s="49"/>
    </row>
    <row r="61" s="30" customFormat="1" ht="15.75">
      <c r="A61" s="49"/>
    </row>
    <row r="62" s="30" customFormat="1" ht="15.75">
      <c r="A62" s="49"/>
    </row>
    <row r="63" s="30" customFormat="1" ht="15.75">
      <c r="A63" s="49"/>
    </row>
    <row r="64" s="30" customFormat="1" ht="15.75">
      <c r="A64" s="49"/>
    </row>
    <row r="65" s="30" customFormat="1" ht="15.75">
      <c r="A65" s="49"/>
    </row>
    <row r="66" s="30" customFormat="1" ht="15.75">
      <c r="A66" s="49"/>
    </row>
    <row r="67" s="30" customFormat="1" ht="15.75">
      <c r="A67" s="49"/>
    </row>
    <row r="68" s="30" customFormat="1" ht="15.75">
      <c r="A68" s="49"/>
    </row>
    <row r="69" s="30" customFormat="1" ht="15.75">
      <c r="A69" s="49"/>
    </row>
    <row r="70" s="30" customFormat="1" ht="15.75">
      <c r="A70" s="49"/>
    </row>
    <row r="71" s="30" customFormat="1" ht="15.75">
      <c r="A71" s="49"/>
    </row>
    <row r="72" s="30" customFormat="1" ht="15.75">
      <c r="A72" s="49"/>
    </row>
    <row r="73" s="30" customFormat="1" ht="15.75">
      <c r="A73" s="49"/>
    </row>
    <row r="74" s="30" customFormat="1" ht="15.75">
      <c r="A74" s="49"/>
    </row>
    <row r="75" s="30" customFormat="1" ht="15.75">
      <c r="A75" s="49"/>
    </row>
    <row r="76" s="30" customFormat="1" ht="15.75">
      <c r="A76" s="49"/>
    </row>
    <row r="77" s="30" customFormat="1" ht="15.75">
      <c r="A77" s="49"/>
    </row>
    <row r="78" s="30" customFormat="1" ht="15.75">
      <c r="A78" s="49"/>
    </row>
    <row r="79" s="30" customFormat="1" ht="15.75">
      <c r="A79" s="49"/>
    </row>
    <row r="80" s="30" customFormat="1" ht="15.75">
      <c r="A80" s="49"/>
    </row>
    <row r="81" s="30" customFormat="1" ht="15.75">
      <c r="A81" s="49"/>
    </row>
    <row r="82" s="30" customFormat="1" ht="15.75">
      <c r="A82" s="49"/>
    </row>
    <row r="83" s="30" customFormat="1" ht="15.75">
      <c r="A83" s="49"/>
    </row>
    <row r="84" s="30" customFormat="1" ht="15.75">
      <c r="A84" s="49"/>
    </row>
    <row r="85" s="30" customFormat="1" ht="15.75">
      <c r="A85" s="49"/>
    </row>
    <row r="86" s="30" customFormat="1" ht="15.75">
      <c r="A86" s="49"/>
    </row>
    <row r="87" s="30" customFormat="1" ht="15.75">
      <c r="A87" s="49"/>
    </row>
    <row r="88" s="30" customFormat="1" ht="15.75">
      <c r="A88" s="49"/>
    </row>
    <row r="89" s="30" customFormat="1" ht="15.75">
      <c r="A89" s="49"/>
    </row>
    <row r="90" s="30" customFormat="1" ht="15.75">
      <c r="A90" s="49"/>
    </row>
    <row r="91" s="30" customFormat="1" ht="15.75">
      <c r="A91" s="49"/>
    </row>
    <row r="92" s="30" customFormat="1" ht="15.75">
      <c r="A92" s="49"/>
    </row>
    <row r="93" s="30" customFormat="1" ht="15.75">
      <c r="A93" s="49"/>
    </row>
    <row r="94" s="30" customFormat="1" ht="15.75">
      <c r="A94" s="49"/>
    </row>
    <row r="95" s="30" customFormat="1" ht="15.75">
      <c r="A95" s="49"/>
    </row>
    <row r="96" s="30" customFormat="1" ht="15.75">
      <c r="A96" s="49"/>
    </row>
    <row r="97" s="30" customFormat="1" ht="15.75">
      <c r="A97" s="49"/>
    </row>
    <row r="98" s="30" customFormat="1" ht="15.75">
      <c r="A98" s="49"/>
    </row>
    <row r="99" s="30" customFormat="1" ht="15.75">
      <c r="A99" s="49"/>
    </row>
    <row r="100" s="30" customFormat="1" ht="15.75">
      <c r="A100" s="49"/>
    </row>
    <row r="101" s="30" customFormat="1" ht="15.75">
      <c r="A101" s="49"/>
    </row>
    <row r="102" s="30" customFormat="1" ht="15.75">
      <c r="A102" s="49"/>
    </row>
    <row r="103" s="30" customFormat="1" ht="15.75">
      <c r="A103" s="49"/>
    </row>
    <row r="104" s="30" customFormat="1" ht="15.75">
      <c r="A104" s="49"/>
    </row>
    <row r="105" s="30" customFormat="1" ht="15.75">
      <c r="A105" s="49"/>
    </row>
    <row r="106" s="30" customFormat="1" ht="15.75">
      <c r="A106" s="49"/>
    </row>
    <row r="107" s="30" customFormat="1" ht="15.75">
      <c r="A107" s="49"/>
    </row>
    <row r="108" s="30" customFormat="1" ht="15.75">
      <c r="A108" s="49"/>
    </row>
    <row r="109" s="30" customFormat="1" ht="15.75">
      <c r="A109" s="49"/>
    </row>
    <row r="110" s="30" customFormat="1" ht="15.75">
      <c r="A110" s="49"/>
    </row>
    <row r="111" s="30" customFormat="1" ht="15.75">
      <c r="A111" s="49"/>
    </row>
    <row r="112" s="30" customFormat="1" ht="15.75">
      <c r="A112" s="49"/>
    </row>
    <row r="113" s="30" customFormat="1" ht="15.75">
      <c r="A113" s="49"/>
    </row>
    <row r="114" s="30" customFormat="1" ht="15.75">
      <c r="A114" s="49"/>
    </row>
    <row r="115" s="30" customFormat="1" ht="15.75">
      <c r="A115" s="49"/>
    </row>
    <row r="116" s="30" customFormat="1" ht="15.75">
      <c r="A116" s="49"/>
    </row>
    <row r="117" s="30" customFormat="1" ht="15.75">
      <c r="A117" s="49"/>
    </row>
    <row r="118" s="30" customFormat="1" ht="15.75">
      <c r="A118" s="49"/>
    </row>
    <row r="119" s="30" customFormat="1" ht="15.75">
      <c r="A119" s="49"/>
    </row>
    <row r="120" s="30" customFormat="1" ht="15.75">
      <c r="A120" s="49"/>
    </row>
    <row r="121" s="30" customFormat="1" ht="15.75">
      <c r="A121" s="49"/>
    </row>
    <row r="122" s="30" customFormat="1" ht="15.75">
      <c r="A122" s="49"/>
    </row>
    <row r="123" s="30" customFormat="1" ht="15.75">
      <c r="A123" s="49"/>
    </row>
    <row r="124" s="30" customFormat="1" ht="15.75">
      <c r="A124" s="49"/>
    </row>
    <row r="125" s="30" customFormat="1" ht="15.75">
      <c r="A125" s="49"/>
    </row>
    <row r="126" s="30" customFormat="1" ht="15.75">
      <c r="A126" s="49"/>
    </row>
    <row r="127" s="30" customFormat="1" ht="15.75">
      <c r="A127" s="49"/>
    </row>
    <row r="128" s="30" customFormat="1" ht="15.75">
      <c r="A128" s="49"/>
    </row>
    <row r="129" s="30" customFormat="1" ht="15.75">
      <c r="A129" s="49"/>
    </row>
    <row r="130" s="30" customFormat="1" ht="15.75">
      <c r="A130" s="49"/>
    </row>
    <row r="131" s="30" customFormat="1" ht="15.75">
      <c r="A131" s="49"/>
    </row>
    <row r="132" s="30" customFormat="1" ht="15.75">
      <c r="A132" s="49"/>
    </row>
    <row r="133" s="30" customFormat="1" ht="15.75">
      <c r="A133" s="49"/>
    </row>
    <row r="134" s="30" customFormat="1" ht="15.75">
      <c r="A134" s="49"/>
    </row>
    <row r="135" s="30" customFormat="1" ht="15.75">
      <c r="A135" s="49"/>
    </row>
    <row r="136" s="30" customFormat="1" ht="15.75">
      <c r="A136" s="49"/>
    </row>
    <row r="137" s="30" customFormat="1" ht="15.75">
      <c r="A137" s="49"/>
    </row>
    <row r="138" s="30" customFormat="1" ht="15.75">
      <c r="A138" s="49"/>
    </row>
    <row r="139" s="30" customFormat="1" ht="15.75">
      <c r="A139" s="49"/>
    </row>
    <row r="140" s="30" customFormat="1" ht="15.75">
      <c r="A140" s="49"/>
    </row>
    <row r="141" s="30" customFormat="1" ht="15.75">
      <c r="A141" s="49"/>
    </row>
    <row r="142" s="30" customFormat="1" ht="15.75">
      <c r="A142" s="49"/>
    </row>
    <row r="143" s="30" customFormat="1" ht="15.75">
      <c r="A143" s="49"/>
    </row>
    <row r="144" s="30" customFormat="1" ht="15.75">
      <c r="A144" s="49"/>
    </row>
    <row r="145" s="30" customFormat="1" ht="15.75">
      <c r="A145" s="49"/>
    </row>
    <row r="146" s="30" customFormat="1" ht="15.75">
      <c r="A146" s="49"/>
    </row>
    <row r="147" s="30" customFormat="1" ht="15.75">
      <c r="A147" s="49"/>
    </row>
    <row r="148" s="30" customFormat="1" ht="15.75">
      <c r="A148" s="49"/>
    </row>
    <row r="149" s="30" customFormat="1" ht="15.75">
      <c r="A149" s="49"/>
    </row>
    <row r="150" s="30" customFormat="1" ht="15.75">
      <c r="A150" s="49"/>
    </row>
    <row r="151" s="30" customFormat="1" ht="15.75">
      <c r="A151" s="49"/>
    </row>
    <row r="152" s="30" customFormat="1" ht="15.75">
      <c r="A152" s="49"/>
    </row>
    <row r="153" s="30" customFormat="1" ht="15.75">
      <c r="A153" s="49"/>
    </row>
    <row r="154" s="30" customFormat="1" ht="15.75">
      <c r="A154" s="49"/>
    </row>
    <row r="155" s="30" customFormat="1" ht="15.75">
      <c r="A155" s="49"/>
    </row>
    <row r="156" s="30" customFormat="1" ht="15.75">
      <c r="A156" s="49"/>
    </row>
    <row r="157" s="30" customFormat="1" ht="15.75">
      <c r="A157" s="49"/>
    </row>
    <row r="158" s="30" customFormat="1" ht="15.75">
      <c r="A158" s="49"/>
    </row>
    <row r="159" s="30" customFormat="1" ht="15.75">
      <c r="A159" s="49"/>
    </row>
    <row r="160" s="30" customFormat="1" ht="15.75">
      <c r="A160" s="49"/>
    </row>
    <row r="161" s="30" customFormat="1" ht="15.75">
      <c r="A161" s="49"/>
    </row>
    <row r="162" s="30" customFormat="1" ht="15.75">
      <c r="A162" s="49"/>
    </row>
    <row r="163" s="30" customFormat="1" ht="15.75">
      <c r="A163" s="49"/>
    </row>
    <row r="164" s="30" customFormat="1" ht="15.75">
      <c r="A164" s="49"/>
    </row>
    <row r="165" s="30" customFormat="1" ht="15.75">
      <c r="A165" s="49"/>
    </row>
    <row r="166" s="30" customFormat="1" ht="15.75">
      <c r="A166" s="49"/>
    </row>
    <row r="167" s="30" customFormat="1" ht="15.75">
      <c r="A167" s="49"/>
    </row>
    <row r="168" s="30" customFormat="1" ht="15.75">
      <c r="A168" s="49"/>
    </row>
    <row r="169" s="30" customFormat="1" ht="15.75">
      <c r="A169" s="49"/>
    </row>
    <row r="170" s="30" customFormat="1" ht="15.75">
      <c r="A170" s="49"/>
    </row>
    <row r="171" s="30" customFormat="1" ht="15.75">
      <c r="A171" s="49"/>
    </row>
    <row r="172" s="30" customFormat="1" ht="15.75">
      <c r="A172" s="49"/>
    </row>
    <row r="173" s="30" customFormat="1" ht="15.75">
      <c r="A173" s="49"/>
    </row>
    <row r="174" s="30" customFormat="1" ht="15.75">
      <c r="A174" s="49"/>
    </row>
    <row r="175" s="30" customFormat="1" ht="15.75">
      <c r="A175" s="49"/>
    </row>
    <row r="176" s="30" customFormat="1" ht="15.75">
      <c r="A176" s="49"/>
    </row>
    <row r="177" s="30" customFormat="1" ht="15.75">
      <c r="A177" s="49"/>
    </row>
    <row r="178" s="30" customFormat="1" ht="15.75">
      <c r="A178" s="49"/>
    </row>
    <row r="179" s="30" customFormat="1" ht="15.75">
      <c r="A179" s="49"/>
    </row>
    <row r="180" s="30" customFormat="1" ht="15.75">
      <c r="A180" s="49"/>
    </row>
    <row r="181" s="30" customFormat="1" ht="15.75">
      <c r="A181" s="49"/>
    </row>
    <row r="182" s="30" customFormat="1" ht="15.75">
      <c r="A182" s="49"/>
    </row>
    <row r="183" s="30" customFormat="1" ht="15.75">
      <c r="A183" s="49"/>
    </row>
    <row r="184" s="30" customFormat="1" ht="15.75">
      <c r="A184" s="49"/>
    </row>
    <row r="185" s="30" customFormat="1" ht="15.75">
      <c r="A185" s="49"/>
    </row>
    <row r="186" s="30" customFormat="1" ht="15.75">
      <c r="A186" s="49"/>
    </row>
    <row r="187" s="30" customFormat="1" ht="15.75">
      <c r="A187" s="49"/>
    </row>
    <row r="188" s="30" customFormat="1" ht="15.75">
      <c r="A188" s="49"/>
    </row>
    <row r="189" s="30" customFormat="1" ht="15.75">
      <c r="A189" s="49"/>
    </row>
    <row r="190" s="30" customFormat="1" ht="15.75">
      <c r="A190" s="49"/>
    </row>
    <row r="191" s="30" customFormat="1" ht="15.75">
      <c r="A191" s="49"/>
    </row>
    <row r="192" s="30" customFormat="1" ht="15.75">
      <c r="A192" s="49"/>
    </row>
    <row r="193" s="30" customFormat="1" ht="15.75">
      <c r="A193" s="49"/>
    </row>
    <row r="194" s="30" customFormat="1" ht="15.75">
      <c r="A194" s="49"/>
    </row>
    <row r="195" s="30" customFormat="1" ht="15.75">
      <c r="A195" s="49"/>
    </row>
    <row r="196" s="30" customFormat="1" ht="15.75">
      <c r="A196" s="49"/>
    </row>
    <row r="197" s="30" customFormat="1" ht="15.75">
      <c r="A197" s="49"/>
    </row>
    <row r="198" s="30" customFormat="1" ht="15.75">
      <c r="A198" s="49"/>
    </row>
    <row r="199" s="30" customFormat="1" ht="15.75">
      <c r="A199" s="49"/>
    </row>
    <row r="200" s="30" customFormat="1" ht="15.75">
      <c r="A200" s="49"/>
    </row>
    <row r="201" s="30" customFormat="1" ht="15.75">
      <c r="A201" s="49"/>
    </row>
    <row r="202" s="30" customFormat="1" ht="15.75">
      <c r="A202" s="49"/>
    </row>
    <row r="203" s="30" customFormat="1" ht="15.75">
      <c r="A203" s="49"/>
    </row>
    <row r="204" s="30" customFormat="1" ht="15.75">
      <c r="A204" s="49"/>
    </row>
    <row r="205" s="30" customFormat="1" ht="15.75">
      <c r="A205" s="49"/>
    </row>
    <row r="206" s="30" customFormat="1" ht="15.75">
      <c r="A206" s="49"/>
    </row>
    <row r="207" s="30" customFormat="1" ht="15.75">
      <c r="A207" s="49"/>
    </row>
    <row r="208" s="30" customFormat="1" ht="15.75">
      <c r="A208" s="49"/>
    </row>
    <row r="209" s="30" customFormat="1" ht="15.75">
      <c r="A209" s="49"/>
    </row>
    <row r="210" s="30" customFormat="1" ht="15.75">
      <c r="A210" s="49"/>
    </row>
    <row r="211" s="30" customFormat="1" ht="15.75">
      <c r="A211" s="49"/>
    </row>
    <row r="212" s="30" customFormat="1" ht="15.75">
      <c r="A212" s="49"/>
    </row>
    <row r="213" s="30" customFormat="1" ht="15.75">
      <c r="A213" s="49"/>
    </row>
    <row r="214" s="30" customFormat="1" ht="15.75">
      <c r="A214" s="49"/>
    </row>
    <row r="215" s="30" customFormat="1" ht="15.75">
      <c r="A215" s="49"/>
    </row>
    <row r="216" s="30" customFormat="1" ht="15.75">
      <c r="A216" s="49"/>
    </row>
    <row r="217" s="30" customFormat="1" ht="15.75">
      <c r="A217" s="49"/>
    </row>
    <row r="218" s="30" customFormat="1" ht="15.75">
      <c r="A218" s="49"/>
    </row>
    <row r="219" s="30" customFormat="1" ht="15.75">
      <c r="A219" s="49"/>
    </row>
    <row r="220" s="30" customFormat="1" ht="15.75">
      <c r="A220" s="49"/>
    </row>
    <row r="221" s="30" customFormat="1" ht="15.75">
      <c r="A221" s="49"/>
    </row>
    <row r="222" s="30" customFormat="1" ht="15.75">
      <c r="A222" s="49"/>
    </row>
    <row r="223" s="30" customFormat="1" ht="15.75">
      <c r="A223" s="49"/>
    </row>
    <row r="224" s="30" customFormat="1" ht="15.75">
      <c r="A224" s="49"/>
    </row>
    <row r="225" s="30" customFormat="1" ht="15.75">
      <c r="A225" s="49"/>
    </row>
    <row r="226" s="30" customFormat="1" ht="15.75">
      <c r="A226" s="49"/>
    </row>
    <row r="227" s="30" customFormat="1" ht="15.75">
      <c r="A227" s="49"/>
    </row>
    <row r="228" s="30" customFormat="1" ht="15.75">
      <c r="A228" s="49"/>
    </row>
    <row r="229" s="30" customFormat="1" ht="15.75">
      <c r="A229" s="49"/>
    </row>
    <row r="230" s="30" customFormat="1" ht="15.75">
      <c r="A230" s="49"/>
    </row>
    <row r="231" s="30" customFormat="1" ht="15.75">
      <c r="A231" s="49"/>
    </row>
    <row r="232" s="30" customFormat="1" ht="15.75">
      <c r="A232" s="49"/>
    </row>
    <row r="233" s="30" customFormat="1" ht="15.75">
      <c r="A233" s="49"/>
    </row>
    <row r="234" s="30" customFormat="1" ht="15.75">
      <c r="A234" s="49"/>
    </row>
    <row r="235" s="30" customFormat="1" ht="15.75">
      <c r="A235" s="49"/>
    </row>
    <row r="236" s="30" customFormat="1" ht="15.75">
      <c r="A236" s="49"/>
    </row>
    <row r="237" s="30" customFormat="1" ht="15.75">
      <c r="A237" s="49"/>
    </row>
    <row r="238" s="30" customFormat="1" ht="15.75">
      <c r="A238" s="49"/>
    </row>
    <row r="239" s="30" customFormat="1" ht="15.75">
      <c r="A239" s="49"/>
    </row>
    <row r="240" s="30" customFormat="1" ht="15.75">
      <c r="A240" s="49"/>
    </row>
    <row r="241" s="30" customFormat="1" ht="15.75">
      <c r="A241" s="49"/>
    </row>
    <row r="242" s="30" customFormat="1" ht="15.75">
      <c r="A242" s="49"/>
    </row>
    <row r="243" s="30" customFormat="1" ht="15.75">
      <c r="A243" s="49"/>
    </row>
    <row r="244" s="30" customFormat="1" ht="15.75">
      <c r="A244" s="49"/>
    </row>
    <row r="245" s="30" customFormat="1" ht="15.75">
      <c r="A245" s="49"/>
    </row>
    <row r="246" s="30" customFormat="1" ht="15.75">
      <c r="A246" s="49"/>
    </row>
    <row r="247" s="30" customFormat="1" ht="15.75">
      <c r="A247" s="49"/>
    </row>
    <row r="248" s="30" customFormat="1" ht="15.75">
      <c r="A248" s="49"/>
    </row>
    <row r="249" s="30" customFormat="1" ht="15.75">
      <c r="A249" s="49"/>
    </row>
    <row r="250" s="30" customFormat="1" ht="15.75">
      <c r="A250" s="49"/>
    </row>
    <row r="251" s="30" customFormat="1" ht="15.75">
      <c r="A251" s="49"/>
    </row>
    <row r="252" s="30" customFormat="1" ht="15.75">
      <c r="A252" s="49"/>
    </row>
    <row r="253" s="30" customFormat="1" ht="15.75">
      <c r="A253" s="49"/>
    </row>
    <row r="254" s="30" customFormat="1" ht="15.75">
      <c r="A254" s="49"/>
    </row>
    <row r="255" s="30" customFormat="1" ht="15.75">
      <c r="A255" s="49"/>
    </row>
    <row r="256" s="30" customFormat="1" ht="15.75">
      <c r="A256" s="49"/>
    </row>
    <row r="257" s="30" customFormat="1" ht="15.75">
      <c r="A257" s="49"/>
    </row>
    <row r="258" s="30" customFormat="1" ht="15.75">
      <c r="A258" s="49"/>
    </row>
    <row r="259" s="30" customFormat="1" ht="15.75">
      <c r="A259" s="49"/>
    </row>
    <row r="260" s="30" customFormat="1" ht="15.75">
      <c r="A260" s="49"/>
    </row>
    <row r="261" s="30" customFormat="1" ht="15.75">
      <c r="A261" s="49"/>
    </row>
    <row r="262" s="30" customFormat="1" ht="15.75">
      <c r="A262" s="49"/>
    </row>
    <row r="263" s="30" customFormat="1" ht="15.75">
      <c r="A263" s="49"/>
    </row>
    <row r="264" s="30" customFormat="1" ht="15.75">
      <c r="A264" s="49"/>
    </row>
    <row r="265" s="30" customFormat="1" ht="15.75">
      <c r="A265" s="49"/>
    </row>
    <row r="266" s="30" customFormat="1" ht="15.75">
      <c r="A266" s="49"/>
    </row>
    <row r="267" s="30" customFormat="1" ht="15.75">
      <c r="A267" s="49"/>
    </row>
    <row r="268" s="30" customFormat="1" ht="15.75">
      <c r="A268" s="49"/>
    </row>
    <row r="269" s="30" customFormat="1" ht="15.75">
      <c r="A269" s="49"/>
    </row>
    <row r="270" s="30" customFormat="1" ht="15.75">
      <c r="A270" s="49"/>
    </row>
    <row r="271" s="30" customFormat="1" ht="15.75">
      <c r="A271" s="49"/>
    </row>
    <row r="272" s="30" customFormat="1" ht="15.75">
      <c r="A272" s="49"/>
    </row>
    <row r="273" s="30" customFormat="1" ht="15.75">
      <c r="A273" s="49"/>
    </row>
    <row r="274" s="30" customFormat="1" ht="15.75">
      <c r="A274" s="49"/>
    </row>
    <row r="275" s="30" customFormat="1" ht="15.75">
      <c r="A275" s="49"/>
    </row>
    <row r="276" s="30" customFormat="1" ht="15.75">
      <c r="A276" s="49"/>
    </row>
    <row r="277" s="30" customFormat="1" ht="15.75">
      <c r="A277" s="49"/>
    </row>
    <row r="278" s="30" customFormat="1" ht="15.75">
      <c r="A278" s="49"/>
    </row>
    <row r="279" s="30" customFormat="1" ht="15.75">
      <c r="A279" s="49"/>
    </row>
    <row r="280" s="30" customFormat="1" ht="15.75">
      <c r="A280" s="49"/>
    </row>
    <row r="281" s="30" customFormat="1" ht="15.75">
      <c r="A281" s="49"/>
    </row>
    <row r="282" s="30" customFormat="1" ht="15.75">
      <c r="A282" s="49"/>
    </row>
    <row r="283" s="30" customFormat="1" ht="15.75">
      <c r="A283" s="49"/>
    </row>
    <row r="284" s="30" customFormat="1" ht="15.75">
      <c r="A284" s="49"/>
    </row>
    <row r="285" s="30" customFormat="1" ht="15.75">
      <c r="A285" s="49"/>
    </row>
    <row r="286" s="30" customFormat="1" ht="15.75">
      <c r="A286" s="49"/>
    </row>
    <row r="287" s="30" customFormat="1" ht="15.75">
      <c r="A287" s="49"/>
    </row>
    <row r="288" s="30" customFormat="1" ht="15.75">
      <c r="A288" s="49"/>
    </row>
    <row r="289" s="30" customFormat="1" ht="15.75">
      <c r="A289" s="49"/>
    </row>
    <row r="290" s="30" customFormat="1" ht="15.75">
      <c r="A290" s="49"/>
    </row>
    <row r="291" s="30" customFormat="1" ht="15.75">
      <c r="A291" s="49"/>
    </row>
    <row r="292" s="30" customFormat="1" ht="15.75">
      <c r="A292" s="49"/>
    </row>
    <row r="293" s="30" customFormat="1" ht="15.75">
      <c r="A293" s="49"/>
    </row>
    <row r="294" s="30" customFormat="1" ht="15.75">
      <c r="A294" s="49"/>
    </row>
    <row r="295" s="30" customFormat="1" ht="15.75">
      <c r="A295" s="49"/>
    </row>
    <row r="296" s="30" customFormat="1" ht="15.75">
      <c r="A296" s="49"/>
    </row>
    <row r="297" s="30" customFormat="1" ht="15.75">
      <c r="A297" s="49"/>
    </row>
    <row r="298" s="30" customFormat="1" ht="15.75">
      <c r="A298" s="49"/>
    </row>
    <row r="299" s="30" customFormat="1" ht="15.75">
      <c r="A299" s="49"/>
    </row>
    <row r="300" s="30" customFormat="1" ht="15.75">
      <c r="A300" s="49"/>
    </row>
    <row r="301" s="30" customFormat="1" ht="15.75">
      <c r="A301" s="49"/>
    </row>
    <row r="302" s="30" customFormat="1" ht="15.75">
      <c r="A302" s="49"/>
    </row>
    <row r="303" s="30" customFormat="1" ht="15.75">
      <c r="A303" s="49"/>
    </row>
    <row r="304" s="30" customFormat="1" ht="15.75">
      <c r="A304" s="49"/>
    </row>
    <row r="305" s="30" customFormat="1" ht="15.75">
      <c r="A305" s="49"/>
    </row>
    <row r="306" s="30" customFormat="1" ht="15.75">
      <c r="A306" s="49"/>
    </row>
    <row r="307" s="30" customFormat="1" ht="15.75">
      <c r="A307" s="49"/>
    </row>
    <row r="308" s="30" customFormat="1" ht="15.75">
      <c r="A308" s="49"/>
    </row>
    <row r="309" s="30" customFormat="1" ht="15.75">
      <c r="A309" s="49"/>
    </row>
    <row r="310" s="30" customFormat="1" ht="15.75">
      <c r="A310" s="49"/>
    </row>
    <row r="311" s="30" customFormat="1" ht="15.75">
      <c r="A311" s="49"/>
    </row>
    <row r="312" s="30" customFormat="1" ht="15.75">
      <c r="A312" s="49"/>
    </row>
    <row r="313" s="30" customFormat="1" ht="15.75">
      <c r="A313" s="49"/>
    </row>
    <row r="314" s="30" customFormat="1" ht="15.75">
      <c r="A314" s="49"/>
    </row>
    <row r="315" s="30" customFormat="1" ht="15.75">
      <c r="A315" s="49"/>
    </row>
    <row r="316" s="30" customFormat="1" ht="15.75">
      <c r="A316" s="49"/>
    </row>
    <row r="317" s="30" customFormat="1" ht="15.75">
      <c r="A317" s="49"/>
    </row>
    <row r="318" s="30" customFormat="1" ht="15.75">
      <c r="A318" s="49"/>
    </row>
    <row r="319" s="30" customFormat="1" ht="15.75">
      <c r="A319" s="49"/>
    </row>
    <row r="320" s="30" customFormat="1" ht="15.75">
      <c r="A320" s="49"/>
    </row>
    <row r="321" s="30" customFormat="1" ht="15.75">
      <c r="A321" s="49"/>
    </row>
    <row r="322" s="30" customFormat="1" ht="15.75">
      <c r="A322" s="49"/>
    </row>
    <row r="323" s="30" customFormat="1" ht="15.75">
      <c r="A323" s="49"/>
    </row>
    <row r="324" s="30" customFormat="1" ht="15.75">
      <c r="A324" s="49"/>
    </row>
    <row r="325" s="30" customFormat="1" ht="15.75">
      <c r="A325" s="49"/>
    </row>
    <row r="326" s="30" customFormat="1" ht="15.75">
      <c r="A326" s="49"/>
    </row>
    <row r="327" s="30" customFormat="1" ht="15.75">
      <c r="A327" s="49"/>
    </row>
    <row r="328" s="30" customFormat="1" ht="15.75">
      <c r="A328" s="49"/>
    </row>
    <row r="329" s="30" customFormat="1" ht="15.75">
      <c r="A329" s="49"/>
    </row>
    <row r="330" s="30" customFormat="1" ht="15.75">
      <c r="A330" s="49"/>
    </row>
    <row r="331" s="30" customFormat="1" ht="15.75">
      <c r="A331" s="49"/>
    </row>
    <row r="332" s="30" customFormat="1" ht="15.75">
      <c r="A332" s="49"/>
    </row>
    <row r="333" s="30" customFormat="1" ht="15.75">
      <c r="A333" s="49"/>
    </row>
    <row r="334" s="30" customFormat="1" ht="15.75">
      <c r="A334" s="49"/>
    </row>
    <row r="335" s="30" customFormat="1" ht="15.75">
      <c r="A335" s="49"/>
    </row>
    <row r="336" s="30" customFormat="1" ht="15.75">
      <c r="A336" s="49"/>
    </row>
    <row r="337" s="30" customFormat="1" ht="15.75">
      <c r="A337" s="49"/>
    </row>
    <row r="338" s="30" customFormat="1" ht="15.75">
      <c r="A338" s="49"/>
    </row>
    <row r="339" s="30" customFormat="1" ht="15.75">
      <c r="A339" s="49"/>
    </row>
    <row r="340" s="30" customFormat="1" ht="15.75">
      <c r="A340" s="49"/>
    </row>
    <row r="341" s="30" customFormat="1" ht="15.75">
      <c r="A341" s="49"/>
    </row>
    <row r="342" s="30" customFormat="1" ht="15.75">
      <c r="A342" s="49"/>
    </row>
    <row r="343" s="30" customFormat="1" ht="15.75">
      <c r="A343" s="49"/>
    </row>
    <row r="344" s="30" customFormat="1" ht="15.75">
      <c r="A344" s="49"/>
    </row>
    <row r="345" s="30" customFormat="1" ht="15.75">
      <c r="A345" s="49"/>
    </row>
    <row r="346" s="30" customFormat="1" ht="15.75">
      <c r="A346" s="49"/>
    </row>
    <row r="347" s="30" customFormat="1" ht="15.75">
      <c r="A347" s="49"/>
    </row>
    <row r="348" s="30" customFormat="1" ht="15.75">
      <c r="A348" s="49"/>
    </row>
    <row r="349" s="30" customFormat="1" ht="15.75">
      <c r="A349" s="49"/>
    </row>
    <row r="350" s="30" customFormat="1" ht="15.75">
      <c r="A350" s="49"/>
    </row>
    <row r="351" s="30" customFormat="1" ht="15.75">
      <c r="A351" s="49"/>
    </row>
    <row r="352" s="30" customFormat="1" ht="15.75">
      <c r="A352" s="49"/>
    </row>
    <row r="353" s="30" customFormat="1" ht="15.75">
      <c r="A353" s="49"/>
    </row>
    <row r="354" s="30" customFormat="1" ht="15.75">
      <c r="A354" s="49"/>
    </row>
    <row r="355" s="30" customFormat="1" ht="15.75">
      <c r="A355" s="49"/>
    </row>
    <row r="356" s="30" customFormat="1" ht="15.75">
      <c r="A356" s="49"/>
    </row>
    <row r="357" s="30" customFormat="1" ht="15.75">
      <c r="A357" s="49"/>
    </row>
    <row r="358" s="30" customFormat="1" ht="15.75">
      <c r="A358" s="49"/>
    </row>
    <row r="359" s="30" customFormat="1" ht="15.75">
      <c r="A359" s="49"/>
    </row>
    <row r="360" s="30" customFormat="1" ht="15.75">
      <c r="A360" s="49"/>
    </row>
    <row r="361" s="30" customFormat="1" ht="15.75">
      <c r="A361" s="49"/>
    </row>
    <row r="362" s="30" customFormat="1" ht="15.75">
      <c r="A362" s="49"/>
    </row>
    <row r="363" s="30" customFormat="1" ht="15.75">
      <c r="A363" s="49"/>
    </row>
    <row r="364" s="30" customFormat="1" ht="15.75">
      <c r="A364" s="49"/>
    </row>
    <row r="365" s="30" customFormat="1" ht="15.75">
      <c r="A365" s="49"/>
    </row>
    <row r="366" s="30" customFormat="1" ht="15.75">
      <c r="A366" s="49"/>
    </row>
    <row r="367" s="30" customFormat="1" ht="15.75">
      <c r="A367" s="49"/>
    </row>
    <row r="368" s="30" customFormat="1" ht="15.75">
      <c r="A368" s="49"/>
    </row>
    <row r="369" s="30" customFormat="1" ht="15.75">
      <c r="A369" s="49"/>
    </row>
    <row r="370" s="30" customFormat="1" ht="15.75">
      <c r="A370" s="49"/>
    </row>
    <row r="371" s="30" customFormat="1" ht="15.75">
      <c r="A371" s="49"/>
    </row>
    <row r="372" s="30" customFormat="1" ht="15.75">
      <c r="A372" s="49"/>
    </row>
    <row r="373" s="30" customFormat="1" ht="15.75">
      <c r="A373" s="49"/>
    </row>
    <row r="374" s="30" customFormat="1" ht="15.75">
      <c r="A374" s="49"/>
    </row>
    <row r="375" s="30" customFormat="1" ht="15.75">
      <c r="A375" s="49"/>
    </row>
    <row r="376" s="30" customFormat="1" ht="15.75">
      <c r="A376" s="49"/>
    </row>
    <row r="377" s="30" customFormat="1" ht="15.75">
      <c r="A377" s="49"/>
    </row>
    <row r="378" s="30" customFormat="1" ht="15.75">
      <c r="A378" s="49"/>
    </row>
    <row r="379" s="30" customFormat="1" ht="15.75">
      <c r="A379" s="49"/>
    </row>
    <row r="380" s="30" customFormat="1" ht="15.75">
      <c r="A380" s="49"/>
    </row>
    <row r="381" s="30" customFormat="1" ht="15.75">
      <c r="A381" s="49"/>
    </row>
    <row r="382" s="30" customFormat="1" ht="15.75">
      <c r="A382" s="49"/>
    </row>
    <row r="383" s="30" customFormat="1" ht="15.75">
      <c r="A383" s="49"/>
    </row>
    <row r="384" s="30" customFormat="1" ht="15.75">
      <c r="A384" s="49"/>
    </row>
    <row r="385" s="30" customFormat="1" ht="15.75">
      <c r="A385" s="49"/>
    </row>
    <row r="386" s="30" customFormat="1" ht="15.75">
      <c r="A386" s="49"/>
    </row>
    <row r="387" s="30" customFormat="1" ht="15.75">
      <c r="A387" s="49"/>
    </row>
    <row r="388" s="30" customFormat="1" ht="15.75">
      <c r="A388" s="49"/>
    </row>
    <row r="389" s="30" customFormat="1" ht="15.75">
      <c r="A389" s="49"/>
    </row>
    <row r="390" s="30" customFormat="1" ht="15.75">
      <c r="A390" s="49"/>
    </row>
    <row r="391" s="30" customFormat="1" ht="15.75">
      <c r="A391" s="49"/>
    </row>
    <row r="392" s="30" customFormat="1" ht="15.75">
      <c r="A392" s="49"/>
    </row>
    <row r="393" s="30" customFormat="1" ht="15.75">
      <c r="A393" s="49"/>
    </row>
    <row r="394" s="30" customFormat="1" ht="15.75">
      <c r="A394" s="49"/>
    </row>
    <row r="395" s="30" customFormat="1" ht="15.75">
      <c r="A395" s="49"/>
    </row>
    <row r="396" s="30" customFormat="1" ht="15.75">
      <c r="A396" s="49"/>
    </row>
    <row r="397" s="30" customFormat="1" ht="15.75">
      <c r="A397" s="49"/>
    </row>
    <row r="398" s="30" customFormat="1" ht="15.75">
      <c r="A398" s="49"/>
    </row>
    <row r="399" s="30" customFormat="1" ht="15.75">
      <c r="A399" s="49"/>
    </row>
    <row r="400" s="30" customFormat="1" ht="15.75">
      <c r="A400" s="49"/>
    </row>
    <row r="401" s="30" customFormat="1" ht="15.75">
      <c r="A401" s="49"/>
    </row>
    <row r="402" s="30" customFormat="1" ht="15.75">
      <c r="A402" s="49"/>
    </row>
    <row r="403" s="30" customFormat="1" ht="15.75">
      <c r="A403" s="49"/>
    </row>
    <row r="404" s="30" customFormat="1" ht="15.75">
      <c r="A404" s="49"/>
    </row>
    <row r="405" s="30" customFormat="1" ht="15.75">
      <c r="A405" s="49"/>
    </row>
    <row r="406" s="30" customFormat="1" ht="15.75">
      <c r="A406" s="49"/>
    </row>
    <row r="407" s="30" customFormat="1" ht="15.75">
      <c r="A407" s="49"/>
    </row>
    <row r="408" s="30" customFormat="1" ht="15.75">
      <c r="A408" s="49"/>
    </row>
    <row r="409" s="30" customFormat="1" ht="15.75">
      <c r="A409" s="49"/>
    </row>
    <row r="410" s="30" customFormat="1" ht="15.75">
      <c r="A410" s="49"/>
    </row>
    <row r="411" s="30" customFormat="1" ht="15.75">
      <c r="A411" s="49"/>
    </row>
    <row r="412" s="30" customFormat="1" ht="15.75">
      <c r="A412" s="49"/>
    </row>
    <row r="413" s="30" customFormat="1" ht="15.75">
      <c r="A413" s="49"/>
    </row>
    <row r="414" s="30" customFormat="1" ht="15.75">
      <c r="A414" s="49"/>
    </row>
    <row r="415" s="30" customFormat="1" ht="15.75">
      <c r="A415" s="49"/>
    </row>
    <row r="416" s="30" customFormat="1" ht="15.75">
      <c r="A416" s="49"/>
    </row>
    <row r="417" s="30" customFormat="1" ht="15.75">
      <c r="A417" s="49"/>
    </row>
    <row r="418" s="30" customFormat="1" ht="15.75">
      <c r="A418" s="49"/>
    </row>
    <row r="419" s="30" customFormat="1" ht="15.75">
      <c r="A419" s="49"/>
    </row>
    <row r="420" s="30" customFormat="1" ht="15.75">
      <c r="A420" s="49"/>
    </row>
    <row r="421" s="30" customFormat="1" ht="15.75">
      <c r="A421" s="49"/>
    </row>
    <row r="422" s="30" customFormat="1" ht="15.75">
      <c r="A422" s="49"/>
    </row>
    <row r="423" s="30" customFormat="1" ht="15.75">
      <c r="A423" s="49"/>
    </row>
    <row r="424" s="30" customFormat="1" ht="15.75">
      <c r="A424" s="49"/>
    </row>
    <row r="425" s="30" customFormat="1" ht="15.75">
      <c r="A425" s="49"/>
    </row>
    <row r="426" s="30" customFormat="1" ht="15.75">
      <c r="A426" s="49"/>
    </row>
    <row r="427" s="30" customFormat="1" ht="15.75">
      <c r="A427" s="49"/>
    </row>
    <row r="428" s="30" customFormat="1" ht="15.75">
      <c r="A428" s="49"/>
    </row>
    <row r="429" s="30" customFormat="1" ht="15.75">
      <c r="A429" s="49"/>
    </row>
    <row r="430" s="30" customFormat="1" ht="15.75">
      <c r="A430" s="49"/>
    </row>
    <row r="431" s="30" customFormat="1" ht="15.75">
      <c r="A431" s="49"/>
    </row>
    <row r="432" s="30" customFormat="1" ht="15.75">
      <c r="A432" s="49"/>
    </row>
    <row r="433" s="30" customFormat="1" ht="15.75">
      <c r="A433" s="49"/>
    </row>
    <row r="434" s="30" customFormat="1" ht="15.75">
      <c r="A434" s="49"/>
    </row>
    <row r="435" s="30" customFormat="1" ht="15.75">
      <c r="A435" s="49"/>
    </row>
    <row r="436" s="30" customFormat="1" ht="15.75">
      <c r="A436" s="49"/>
    </row>
    <row r="437" s="30" customFormat="1" ht="15.75">
      <c r="A437" s="49"/>
    </row>
    <row r="438" s="30" customFormat="1" ht="15.75">
      <c r="A438" s="49"/>
    </row>
    <row r="439" s="30" customFormat="1" ht="15.75">
      <c r="A439" s="49"/>
    </row>
    <row r="440" s="30" customFormat="1" ht="15.75">
      <c r="A440" s="49"/>
    </row>
    <row r="441" s="30" customFormat="1" ht="15.75">
      <c r="A441" s="49"/>
    </row>
    <row r="442" s="30" customFormat="1" ht="15.75">
      <c r="A442" s="49"/>
    </row>
    <row r="443" s="30" customFormat="1" ht="15.75">
      <c r="A443" s="49"/>
    </row>
    <row r="444" s="30" customFormat="1" ht="15.75">
      <c r="A444" s="49"/>
    </row>
    <row r="445" s="30" customFormat="1" ht="15.75">
      <c r="A445" s="49"/>
    </row>
    <row r="446" s="30" customFormat="1" ht="15.75">
      <c r="A446" s="49"/>
    </row>
    <row r="447" s="30" customFormat="1" ht="15.75">
      <c r="A447" s="49"/>
    </row>
    <row r="448" s="30" customFormat="1" ht="15.75">
      <c r="A448" s="49"/>
    </row>
    <row r="449" s="30" customFormat="1" ht="15.75">
      <c r="A449" s="49"/>
    </row>
    <row r="450" s="30" customFormat="1" ht="15.75">
      <c r="A450" s="49"/>
    </row>
    <row r="451" s="30" customFormat="1" ht="15.75">
      <c r="A451" s="49"/>
    </row>
    <row r="452" s="30" customFormat="1" ht="15.75">
      <c r="A452" s="49"/>
    </row>
    <row r="453" s="30" customFormat="1" ht="15.75">
      <c r="A453" s="49"/>
    </row>
    <row r="454" s="30" customFormat="1" ht="15.75">
      <c r="A454" s="49"/>
    </row>
    <row r="455" s="30" customFormat="1" ht="15.75">
      <c r="A455" s="49"/>
    </row>
    <row r="456" s="30" customFormat="1" ht="15.75">
      <c r="A456" s="49"/>
    </row>
    <row r="457" s="30" customFormat="1" ht="15.75">
      <c r="A457" s="49"/>
    </row>
    <row r="458" s="30" customFormat="1" ht="15.75">
      <c r="A458" s="49"/>
    </row>
    <row r="459" s="30" customFormat="1" ht="15.75">
      <c r="A459" s="49"/>
    </row>
    <row r="460" s="30" customFormat="1" ht="15.75">
      <c r="A460" s="49"/>
    </row>
    <row r="461" s="30" customFormat="1" ht="15.75">
      <c r="A461" s="49"/>
    </row>
    <row r="462" s="30" customFormat="1" ht="15.75">
      <c r="A462" s="49"/>
    </row>
    <row r="463" s="30" customFormat="1" ht="15.75">
      <c r="A463" s="49"/>
    </row>
    <row r="464" s="30" customFormat="1" ht="15.75">
      <c r="A464" s="49"/>
    </row>
    <row r="465" s="30" customFormat="1" ht="15.75">
      <c r="A465" s="49"/>
    </row>
    <row r="466" s="30" customFormat="1" ht="15.75">
      <c r="A466" s="49"/>
    </row>
    <row r="467" s="30" customFormat="1" ht="15.75">
      <c r="A467" s="49"/>
    </row>
    <row r="468" s="30" customFormat="1" ht="15.75">
      <c r="A468" s="49"/>
    </row>
    <row r="469" s="30" customFormat="1" ht="15.75">
      <c r="A469" s="49"/>
    </row>
    <row r="470" s="30" customFormat="1" ht="15.75">
      <c r="A470" s="49"/>
    </row>
    <row r="471" s="30" customFormat="1" ht="15.75">
      <c r="A471" s="49"/>
    </row>
    <row r="472" s="30" customFormat="1" ht="15.75">
      <c r="A472" s="49"/>
    </row>
    <row r="473" s="30" customFormat="1" ht="15.75">
      <c r="A473" s="49"/>
    </row>
    <row r="474" s="30" customFormat="1" ht="15.75">
      <c r="A474" s="49"/>
    </row>
    <row r="475" s="30" customFormat="1" ht="15.75">
      <c r="A475" s="49"/>
    </row>
    <row r="476" s="30" customFormat="1" ht="15.75">
      <c r="A476" s="49"/>
    </row>
    <row r="477" s="30" customFormat="1" ht="15.75">
      <c r="A477" s="49"/>
    </row>
    <row r="478" s="30" customFormat="1" ht="15.75">
      <c r="A478" s="49"/>
    </row>
    <row r="479" s="30" customFormat="1" ht="15.75">
      <c r="A479" s="49"/>
    </row>
    <row r="480" s="30" customFormat="1" ht="15.75">
      <c r="A480" s="49"/>
    </row>
    <row r="481" s="30" customFormat="1" ht="15.75">
      <c r="A481" s="49"/>
    </row>
    <row r="482" s="30" customFormat="1" ht="15.75">
      <c r="A482" s="49"/>
    </row>
    <row r="483" s="30" customFormat="1" ht="15.75">
      <c r="A483" s="49"/>
    </row>
    <row r="484" s="30" customFormat="1" ht="15.75">
      <c r="A484" s="49"/>
    </row>
    <row r="485" s="30" customFormat="1" ht="15.75">
      <c r="A485" s="49"/>
    </row>
    <row r="486" s="30" customFormat="1" ht="15.75">
      <c r="A486" s="49"/>
    </row>
    <row r="487" s="30" customFormat="1" ht="15.75">
      <c r="A487" s="49"/>
    </row>
    <row r="488" s="30" customFormat="1" ht="15.75">
      <c r="A488" s="49"/>
    </row>
    <row r="489" s="30" customFormat="1" ht="15.75">
      <c r="A489" s="49"/>
    </row>
    <row r="490" s="30" customFormat="1" ht="15.75">
      <c r="A490" s="49"/>
    </row>
    <row r="491" s="30" customFormat="1" ht="15.75">
      <c r="A491" s="49"/>
    </row>
    <row r="492" s="30" customFormat="1" ht="15.75">
      <c r="A492" s="49"/>
    </row>
    <row r="493" s="30" customFormat="1" ht="15.75">
      <c r="A493" s="49"/>
    </row>
    <row r="494" s="30" customFormat="1" ht="15.75">
      <c r="A494" s="49"/>
    </row>
    <row r="495" s="30" customFormat="1" ht="15.75">
      <c r="A495" s="49"/>
    </row>
    <row r="496" s="30" customFormat="1" ht="15.75">
      <c r="A496" s="49"/>
    </row>
    <row r="497" s="30" customFormat="1" ht="15.75">
      <c r="A497" s="49"/>
    </row>
    <row r="498" s="30" customFormat="1" ht="15.75">
      <c r="A498" s="49"/>
    </row>
    <row r="499" s="30" customFormat="1" ht="15.75">
      <c r="A499" s="49"/>
    </row>
    <row r="500" s="30" customFormat="1" ht="15.75">
      <c r="A500" s="49"/>
    </row>
    <row r="501" s="30" customFormat="1" ht="15.75">
      <c r="A501" s="49"/>
    </row>
    <row r="502" s="30" customFormat="1" ht="15.75">
      <c r="A502" s="49"/>
    </row>
    <row r="503" s="30" customFormat="1" ht="15.75">
      <c r="A503" s="49"/>
    </row>
    <row r="504" s="30" customFormat="1" ht="15.75">
      <c r="A504" s="49"/>
    </row>
    <row r="505" s="30" customFormat="1" ht="15.75">
      <c r="A505" s="49"/>
    </row>
    <row r="506" s="30" customFormat="1" ht="15.75">
      <c r="A506" s="49"/>
    </row>
    <row r="507" s="30" customFormat="1" ht="15.75">
      <c r="A507" s="49"/>
    </row>
    <row r="508" s="30" customFormat="1" ht="15.75">
      <c r="A508" s="49"/>
    </row>
    <row r="509" s="30" customFormat="1" ht="15.75">
      <c r="A509" s="49"/>
    </row>
    <row r="510" s="30" customFormat="1" ht="15.75">
      <c r="A510" s="49"/>
    </row>
    <row r="511" s="30" customFormat="1" ht="15.75">
      <c r="A511" s="49"/>
    </row>
    <row r="512" s="30" customFormat="1" ht="15.75">
      <c r="A512" s="49"/>
    </row>
    <row r="513" s="30" customFormat="1" ht="15.75">
      <c r="A513" s="49"/>
    </row>
    <row r="514" s="30" customFormat="1" ht="15.75">
      <c r="A514" s="49"/>
    </row>
    <row r="515" s="30" customFormat="1" ht="15.75">
      <c r="A515" s="49"/>
    </row>
    <row r="516" s="30" customFormat="1" ht="15.75">
      <c r="A516" s="49"/>
    </row>
    <row r="517" s="30" customFormat="1" ht="15.75">
      <c r="A517" s="49"/>
    </row>
    <row r="518" s="30" customFormat="1" ht="15.75">
      <c r="A518" s="49"/>
    </row>
    <row r="519" s="30" customFormat="1" ht="15.75">
      <c r="A519" s="49"/>
    </row>
    <row r="520" s="30" customFormat="1" ht="15.75">
      <c r="A520" s="49"/>
    </row>
    <row r="521" s="30" customFormat="1" ht="15.75">
      <c r="A521" s="49"/>
    </row>
    <row r="522" s="30" customFormat="1" ht="15.75">
      <c r="A522" s="49"/>
    </row>
    <row r="523" s="30" customFormat="1" ht="15.75">
      <c r="A523" s="49"/>
    </row>
    <row r="524" s="30" customFormat="1" ht="15.75">
      <c r="A524" s="49"/>
    </row>
    <row r="525" s="30" customFormat="1" ht="15.75">
      <c r="A525" s="49"/>
    </row>
    <row r="526" s="30" customFormat="1" ht="15.75">
      <c r="A526" s="49"/>
    </row>
    <row r="527" s="30" customFormat="1" ht="15.75">
      <c r="A527" s="49"/>
    </row>
    <row r="528" s="30" customFormat="1" ht="15.75">
      <c r="A528" s="49"/>
    </row>
    <row r="529" s="30" customFormat="1" ht="15.75">
      <c r="A529" s="49"/>
    </row>
    <row r="530" s="30" customFormat="1" ht="15.75">
      <c r="A530" s="49"/>
    </row>
    <row r="531" s="30" customFormat="1" ht="15.75">
      <c r="A531" s="49"/>
    </row>
    <row r="532" s="30" customFormat="1" ht="15.75">
      <c r="A532" s="49"/>
    </row>
    <row r="533" s="30" customFormat="1" ht="15.75">
      <c r="A533" s="49"/>
    </row>
    <row r="534" s="30" customFormat="1" ht="15.75">
      <c r="A534" s="49"/>
    </row>
    <row r="535" s="30" customFormat="1" ht="15.75">
      <c r="A535" s="49"/>
    </row>
    <row r="536" s="30" customFormat="1" ht="15.75">
      <c r="A536" s="49"/>
    </row>
    <row r="537" s="30" customFormat="1" ht="15.75">
      <c r="A537" s="49"/>
    </row>
    <row r="538" s="30" customFormat="1" ht="15.75">
      <c r="A538" s="49"/>
    </row>
    <row r="539" s="30" customFormat="1" ht="15.75">
      <c r="A539" s="49"/>
    </row>
    <row r="540" s="30" customFormat="1" ht="15.75">
      <c r="A540" s="49"/>
    </row>
    <row r="541" s="30" customFormat="1" ht="15.75">
      <c r="A541" s="49"/>
    </row>
    <row r="542" s="30" customFormat="1" ht="15.75">
      <c r="A542" s="49"/>
    </row>
    <row r="543" s="30" customFormat="1" ht="15.75">
      <c r="A543" s="49"/>
    </row>
    <row r="544" s="30" customFormat="1" ht="15.75">
      <c r="A544" s="49"/>
    </row>
    <row r="545" s="30" customFormat="1" ht="15.75">
      <c r="A545" s="49"/>
    </row>
    <row r="546" s="30" customFormat="1" ht="15.75">
      <c r="A546" s="49"/>
    </row>
    <row r="547" s="30" customFormat="1" ht="15.75">
      <c r="A547" s="49"/>
    </row>
    <row r="548" s="30" customFormat="1" ht="15.75">
      <c r="A548" s="49"/>
    </row>
    <row r="549" s="30" customFormat="1" ht="15.75">
      <c r="A549" s="49"/>
    </row>
    <row r="550" s="30" customFormat="1" ht="15.75">
      <c r="A550" s="49"/>
    </row>
    <row r="551" s="30" customFormat="1" ht="15.75">
      <c r="A551" s="49"/>
    </row>
    <row r="552" s="30" customFormat="1" ht="15.75">
      <c r="A552" s="49"/>
    </row>
    <row r="553" s="30" customFormat="1" ht="15.75">
      <c r="A553" s="49"/>
    </row>
    <row r="554" s="30" customFormat="1" ht="15.75">
      <c r="A554" s="49"/>
    </row>
    <row r="555" s="30" customFormat="1" ht="15.75">
      <c r="A555" s="49"/>
    </row>
    <row r="556" s="30" customFormat="1" ht="15.75">
      <c r="A556" s="49"/>
    </row>
    <row r="557" s="30" customFormat="1" ht="15.75">
      <c r="A557" s="49"/>
    </row>
    <row r="558" s="30" customFormat="1" ht="15.75">
      <c r="A558" s="49"/>
    </row>
    <row r="559" s="30" customFormat="1" ht="15.75">
      <c r="A559" s="49"/>
    </row>
    <row r="560" s="30" customFormat="1" ht="15.75">
      <c r="A560" s="49"/>
    </row>
    <row r="561" s="30" customFormat="1" ht="15.75">
      <c r="A561" s="49"/>
    </row>
    <row r="562" s="30" customFormat="1" ht="15.75">
      <c r="A562" s="49"/>
    </row>
    <row r="563" s="30" customFormat="1" ht="15.75">
      <c r="A563" s="49"/>
    </row>
    <row r="564" s="30" customFormat="1" ht="15.75">
      <c r="A564" s="49"/>
    </row>
    <row r="565" s="30" customFormat="1" ht="15.75">
      <c r="A565" s="49"/>
    </row>
    <row r="566" s="30" customFormat="1" ht="15.75">
      <c r="A566" s="49"/>
    </row>
    <row r="567" s="30" customFormat="1" ht="15.75">
      <c r="A567" s="49"/>
    </row>
    <row r="568" s="30" customFormat="1" ht="15.75">
      <c r="A568" s="49"/>
    </row>
    <row r="569" s="30" customFormat="1" ht="15.75">
      <c r="A569" s="49"/>
    </row>
    <row r="570" s="30" customFormat="1" ht="15.75">
      <c r="A570" s="49"/>
    </row>
    <row r="571" s="30" customFormat="1" ht="15.75">
      <c r="A571" s="49"/>
    </row>
    <row r="572" s="30" customFormat="1" ht="15.75">
      <c r="A572" s="49"/>
    </row>
    <row r="573" s="30" customFormat="1" ht="15.75">
      <c r="A573" s="49"/>
    </row>
    <row r="574" s="30" customFormat="1" ht="15.75">
      <c r="A574" s="49"/>
    </row>
    <row r="575" s="30" customFormat="1" ht="15.75">
      <c r="A575" s="49"/>
    </row>
    <row r="576" s="30" customFormat="1" ht="15.75">
      <c r="A576" s="49"/>
    </row>
    <row r="577" s="30" customFormat="1" ht="15.75">
      <c r="A577" s="49"/>
    </row>
    <row r="578" s="30" customFormat="1" ht="15.75">
      <c r="A578" s="49"/>
    </row>
    <row r="579" s="30" customFormat="1" ht="15.75">
      <c r="A579" s="49"/>
    </row>
    <row r="580" s="30" customFormat="1" ht="15.75">
      <c r="A580" s="49"/>
    </row>
    <row r="581" s="30" customFormat="1" ht="15.75">
      <c r="A581" s="49"/>
    </row>
    <row r="582" s="30" customFormat="1" ht="15.75">
      <c r="A582" s="49"/>
    </row>
    <row r="583" s="30" customFormat="1" ht="15.75">
      <c r="A583" s="49"/>
    </row>
    <row r="584" s="30" customFormat="1" ht="15.75">
      <c r="A584" s="49"/>
    </row>
    <row r="585" s="30" customFormat="1" ht="15.75">
      <c r="A585" s="49"/>
    </row>
    <row r="586" s="30" customFormat="1" ht="15.75">
      <c r="A586" s="49"/>
    </row>
    <row r="587" s="30" customFormat="1" ht="15.75">
      <c r="A587" s="49"/>
    </row>
    <row r="588" s="30" customFormat="1" ht="15.75">
      <c r="A588" s="49"/>
    </row>
    <row r="589" s="30" customFormat="1" ht="15.75">
      <c r="A589" s="49"/>
    </row>
    <row r="590" s="30" customFormat="1" ht="15.75">
      <c r="A590" s="49"/>
    </row>
    <row r="591" s="30" customFormat="1" ht="15.75">
      <c r="A591" s="49"/>
    </row>
    <row r="592" s="30" customFormat="1" ht="15.75">
      <c r="A592" s="49"/>
    </row>
    <row r="593" s="30" customFormat="1" ht="15.75">
      <c r="A593" s="49"/>
    </row>
    <row r="594" s="30" customFormat="1" ht="15.75">
      <c r="A594" s="49"/>
    </row>
    <row r="595" s="30" customFormat="1" ht="15.75">
      <c r="A595" s="49"/>
    </row>
    <row r="596" s="30" customFormat="1" ht="15.75">
      <c r="A596" s="49"/>
    </row>
    <row r="597" s="30" customFormat="1" ht="15.75">
      <c r="A597" s="49"/>
    </row>
    <row r="598" s="30" customFormat="1" ht="15.75">
      <c r="A598" s="49"/>
    </row>
    <row r="599" s="30" customFormat="1" ht="15.75">
      <c r="A599" s="49"/>
    </row>
    <row r="600" s="30" customFormat="1" ht="15.75">
      <c r="A600" s="49"/>
    </row>
    <row r="601" s="30" customFormat="1" ht="15.75">
      <c r="A601" s="49"/>
    </row>
    <row r="602" s="30" customFormat="1" ht="15.75">
      <c r="A602" s="49"/>
    </row>
    <row r="603" s="30" customFormat="1" ht="15.75">
      <c r="A603" s="49"/>
    </row>
    <row r="604" s="30" customFormat="1" ht="15.75">
      <c r="A604" s="49"/>
    </row>
    <row r="605" s="30" customFormat="1" ht="15.75">
      <c r="A605" s="49"/>
    </row>
    <row r="606" s="30" customFormat="1" ht="15.75">
      <c r="A606" s="49"/>
    </row>
    <row r="607" s="30" customFormat="1" ht="15.75">
      <c r="A607" s="49"/>
    </row>
    <row r="608" s="30" customFormat="1" ht="15.75">
      <c r="A608" s="49"/>
    </row>
    <row r="609" s="30" customFormat="1" ht="15.75">
      <c r="A609" s="49"/>
    </row>
    <row r="610" s="30" customFormat="1" ht="15.75">
      <c r="A610" s="49"/>
    </row>
    <row r="611" s="30" customFormat="1" ht="15.75">
      <c r="A611" s="49"/>
    </row>
    <row r="612" s="30" customFormat="1" ht="15.75">
      <c r="A612" s="49"/>
    </row>
    <row r="613" s="30" customFormat="1" ht="15.75">
      <c r="A613" s="49"/>
    </row>
    <row r="614" s="30" customFormat="1" ht="15.75">
      <c r="A614" s="49"/>
    </row>
    <row r="615" s="30" customFormat="1" ht="15.75">
      <c r="A615" s="49"/>
    </row>
    <row r="616" s="30" customFormat="1" ht="15.75">
      <c r="A616" s="49"/>
    </row>
    <row r="617" s="30" customFormat="1" ht="15.75">
      <c r="A617" s="49"/>
    </row>
    <row r="618" s="30" customFormat="1" ht="15.75">
      <c r="A618" s="49"/>
    </row>
    <row r="619" s="30" customFormat="1" ht="15.75">
      <c r="A619" s="49"/>
    </row>
    <row r="620" s="30" customFormat="1" ht="15.75">
      <c r="A620" s="49"/>
    </row>
    <row r="621" s="30" customFormat="1" ht="15.75">
      <c r="A621" s="49"/>
    </row>
    <row r="622" s="30" customFormat="1" ht="15.75">
      <c r="A622" s="49"/>
    </row>
    <row r="623" s="30" customFormat="1" ht="15.75">
      <c r="A623" s="49"/>
    </row>
    <row r="624" s="30" customFormat="1" ht="15.75">
      <c r="A624" s="49"/>
    </row>
    <row r="625" s="30" customFormat="1" ht="15.75">
      <c r="A625" s="49"/>
    </row>
    <row r="626" s="30" customFormat="1" ht="15.75">
      <c r="A626" s="49"/>
    </row>
    <row r="627" s="30" customFormat="1" ht="15.75">
      <c r="A627" s="49"/>
    </row>
    <row r="628" s="30" customFormat="1" ht="15.75">
      <c r="A628" s="49"/>
    </row>
    <row r="629" s="30" customFormat="1" ht="15.75">
      <c r="A629" s="49"/>
    </row>
    <row r="630" s="30" customFormat="1" ht="15.75">
      <c r="A630" s="49"/>
    </row>
    <row r="631" s="30" customFormat="1" ht="15.75">
      <c r="A631" s="49"/>
    </row>
    <row r="632" s="30" customFormat="1" ht="15.75">
      <c r="A632" s="49"/>
    </row>
    <row r="633" s="30" customFormat="1" ht="15.75">
      <c r="A633" s="49"/>
    </row>
    <row r="634" s="30" customFormat="1" ht="15.75">
      <c r="A634" s="49"/>
    </row>
    <row r="635" s="30" customFormat="1" ht="15.75">
      <c r="A635" s="49"/>
    </row>
    <row r="636" s="30" customFormat="1" ht="15.75">
      <c r="A636" s="49"/>
    </row>
    <row r="637" s="30" customFormat="1" ht="15.75">
      <c r="A637" s="49"/>
    </row>
    <row r="638" s="30" customFormat="1" ht="15.75">
      <c r="A638" s="49"/>
    </row>
    <row r="639" s="30" customFormat="1" ht="15.75">
      <c r="A639" s="49"/>
    </row>
    <row r="640" s="30" customFormat="1" ht="15.75">
      <c r="A640" s="49"/>
    </row>
    <row r="641" s="30" customFormat="1" ht="15.75">
      <c r="A641" s="49"/>
    </row>
    <row r="642" s="30" customFormat="1" ht="15.75">
      <c r="A642" s="49"/>
    </row>
    <row r="643" s="30" customFormat="1" ht="15.75">
      <c r="A643" s="49"/>
    </row>
    <row r="644" s="30" customFormat="1" ht="15.75">
      <c r="A644" s="49"/>
    </row>
    <row r="645" s="30" customFormat="1" ht="15.75">
      <c r="A645" s="49"/>
    </row>
    <row r="646" s="30" customFormat="1" ht="15.75">
      <c r="A646" s="49"/>
    </row>
    <row r="647" s="30" customFormat="1" ht="15.75">
      <c r="A647" s="49"/>
    </row>
    <row r="648" s="30" customFormat="1" ht="15.75">
      <c r="A648" s="49"/>
    </row>
    <row r="649" s="30" customFormat="1" ht="15.75">
      <c r="A649" s="49"/>
    </row>
    <row r="650" s="30" customFormat="1" ht="15.75">
      <c r="A650" s="49"/>
    </row>
    <row r="651" s="30" customFormat="1" ht="15.75">
      <c r="A651" s="49"/>
    </row>
    <row r="652" s="30" customFormat="1" ht="15.75">
      <c r="A652" s="49"/>
    </row>
    <row r="653" s="30" customFormat="1" ht="15.75">
      <c r="A653" s="49"/>
    </row>
    <row r="654" s="30" customFormat="1" ht="15.75">
      <c r="A654" s="49"/>
    </row>
    <row r="655" s="30" customFormat="1" ht="15.75">
      <c r="A655" s="49"/>
    </row>
    <row r="656" s="30" customFormat="1" ht="15.75">
      <c r="A656" s="49"/>
    </row>
    <row r="657" s="30" customFormat="1" ht="15.75">
      <c r="A657" s="49"/>
    </row>
    <row r="658" s="30" customFormat="1" ht="15.75">
      <c r="A658" s="49"/>
    </row>
    <row r="659" s="30" customFormat="1" ht="15.75">
      <c r="A659" s="49"/>
    </row>
    <row r="660" s="30" customFormat="1" ht="15.75">
      <c r="A660" s="49"/>
    </row>
    <row r="661" s="30" customFormat="1" ht="15.75">
      <c r="A661" s="49"/>
    </row>
    <row r="662" s="30" customFormat="1" ht="15.75">
      <c r="A662" s="49"/>
    </row>
    <row r="663" s="30" customFormat="1" ht="15.75">
      <c r="A663" s="49"/>
    </row>
    <row r="664" s="30" customFormat="1" ht="15.75">
      <c r="A664" s="49"/>
    </row>
    <row r="665" s="30" customFormat="1" ht="15.75">
      <c r="A665" s="49"/>
    </row>
    <row r="666" s="30" customFormat="1" ht="15.75">
      <c r="A666" s="49"/>
    </row>
    <row r="667" s="30" customFormat="1" ht="15.75">
      <c r="A667" s="49"/>
    </row>
    <row r="668" s="30" customFormat="1" ht="15.75">
      <c r="A668" s="49"/>
    </row>
    <row r="669" s="30" customFormat="1" ht="15.75">
      <c r="A669" s="49"/>
    </row>
    <row r="670" s="30" customFormat="1" ht="15.75">
      <c r="A670" s="49"/>
    </row>
    <row r="671" s="30" customFormat="1" ht="15.75">
      <c r="A671" s="49"/>
    </row>
    <row r="672" s="30" customFormat="1" ht="15.75">
      <c r="A672" s="49"/>
    </row>
    <row r="673" s="30" customFormat="1" ht="15.75">
      <c r="A673" s="49"/>
    </row>
    <row r="674" s="30" customFormat="1" ht="15.75">
      <c r="A674" s="49"/>
    </row>
    <row r="675" s="30" customFormat="1" ht="15.75">
      <c r="A675" s="49"/>
    </row>
    <row r="676" s="30" customFormat="1" ht="15.75">
      <c r="A676" s="49"/>
    </row>
    <row r="677" s="30" customFormat="1" ht="15.75">
      <c r="A677" s="49"/>
    </row>
    <row r="678" s="30" customFormat="1" ht="15.75">
      <c r="A678" s="49"/>
    </row>
    <row r="679" s="30" customFormat="1" ht="15.75">
      <c r="A679" s="49"/>
    </row>
    <row r="680" s="30" customFormat="1" ht="15.75">
      <c r="A680" s="49"/>
    </row>
    <row r="681" s="30" customFormat="1" ht="15.75">
      <c r="A681" s="49"/>
    </row>
    <row r="682" s="30" customFormat="1" ht="15.75">
      <c r="A682" s="49"/>
    </row>
    <row r="683" s="30" customFormat="1" ht="15.75">
      <c r="A683" s="49"/>
    </row>
    <row r="684" s="30" customFormat="1" ht="15.75">
      <c r="A684" s="49"/>
    </row>
    <row r="685" s="30" customFormat="1" ht="15.75">
      <c r="A685" s="49"/>
    </row>
    <row r="686" s="30" customFormat="1" ht="15.75">
      <c r="A686" s="49"/>
    </row>
    <row r="687" s="30" customFormat="1" ht="15.75">
      <c r="A687" s="49"/>
    </row>
    <row r="688" s="30" customFormat="1" ht="15.75">
      <c r="A688" s="49"/>
    </row>
    <row r="689" s="30" customFormat="1" ht="15.75">
      <c r="A689" s="49"/>
    </row>
    <row r="690" s="30" customFormat="1" ht="15.75">
      <c r="A690" s="49"/>
    </row>
    <row r="691" s="30" customFormat="1" ht="15.75">
      <c r="A691" s="49"/>
    </row>
    <row r="692" s="30" customFormat="1" ht="15.75">
      <c r="A692" s="49"/>
    </row>
    <row r="693" s="30" customFormat="1" ht="15.75">
      <c r="A693" s="49"/>
    </row>
    <row r="694" s="30" customFormat="1" ht="15.75">
      <c r="A694" s="49"/>
    </row>
    <row r="695" s="30" customFormat="1" ht="15.75">
      <c r="A695" s="49"/>
    </row>
    <row r="696" s="30" customFormat="1" ht="15.75">
      <c r="A696" s="49"/>
    </row>
    <row r="697" s="30" customFormat="1" ht="15.75">
      <c r="A697" s="49"/>
    </row>
    <row r="698" s="30" customFormat="1" ht="15.75">
      <c r="A698" s="49"/>
    </row>
    <row r="699" s="30" customFormat="1" ht="15.75">
      <c r="A699" s="49"/>
    </row>
    <row r="700" s="30" customFormat="1" ht="15.75">
      <c r="A700" s="49"/>
    </row>
    <row r="701" s="30" customFormat="1" ht="15.75">
      <c r="A701" s="49"/>
    </row>
    <row r="702" s="30" customFormat="1" ht="15.75">
      <c r="A702" s="49"/>
    </row>
    <row r="703" s="30" customFormat="1" ht="15.75">
      <c r="A703" s="49"/>
    </row>
    <row r="704" s="30" customFormat="1" ht="15.75">
      <c r="A704" s="49"/>
    </row>
    <row r="705" s="30" customFormat="1" ht="15.75">
      <c r="A705" s="49"/>
    </row>
    <row r="706" s="30" customFormat="1" ht="15.75">
      <c r="A706" s="49"/>
    </row>
    <row r="707" s="30" customFormat="1" ht="15.75">
      <c r="A707" s="49"/>
    </row>
    <row r="708" s="30" customFormat="1" ht="15.75">
      <c r="A708" s="49"/>
    </row>
    <row r="709" s="30" customFormat="1" ht="15.75">
      <c r="A709" s="49"/>
    </row>
    <row r="710" s="30" customFormat="1" ht="15.75">
      <c r="A710" s="49"/>
    </row>
    <row r="711" s="30" customFormat="1" ht="15.75">
      <c r="A711" s="49"/>
    </row>
    <row r="712" s="30" customFormat="1" ht="15.75">
      <c r="A712" s="49"/>
    </row>
    <row r="713" s="30" customFormat="1" ht="15.75">
      <c r="A713" s="49"/>
    </row>
    <row r="714" s="30" customFormat="1" ht="15.75">
      <c r="A714" s="49"/>
    </row>
    <row r="715" s="30" customFormat="1" ht="15.75">
      <c r="A715" s="49"/>
    </row>
    <row r="716" s="30" customFormat="1" ht="15.75">
      <c r="A716" s="49"/>
    </row>
    <row r="717" s="30" customFormat="1" ht="15.75">
      <c r="A717" s="49"/>
    </row>
    <row r="718" s="30" customFormat="1" ht="15.75">
      <c r="A718" s="49"/>
    </row>
    <row r="719" s="30" customFormat="1" ht="15.75">
      <c r="A719" s="49"/>
    </row>
    <row r="720" s="30" customFormat="1" ht="15.75">
      <c r="A720" s="49"/>
    </row>
    <row r="721" s="30" customFormat="1" ht="15.75">
      <c r="A721" s="49"/>
    </row>
    <row r="722" s="30" customFormat="1" ht="15.75">
      <c r="A722" s="49"/>
    </row>
    <row r="723" s="30" customFormat="1" ht="15.75">
      <c r="A723" s="49"/>
    </row>
    <row r="724" s="30" customFormat="1" ht="15.75">
      <c r="A724" s="49"/>
    </row>
    <row r="725" s="30" customFormat="1" ht="15.75">
      <c r="A725" s="49"/>
    </row>
    <row r="726" s="30" customFormat="1" ht="15.75">
      <c r="A726" s="49"/>
    </row>
    <row r="727" s="30" customFormat="1" ht="15.75">
      <c r="A727" s="49"/>
    </row>
    <row r="728" s="30" customFormat="1" ht="15.75">
      <c r="A728" s="49"/>
    </row>
    <row r="729" s="30" customFormat="1" ht="15.75">
      <c r="A729" s="49"/>
    </row>
    <row r="730" s="30" customFormat="1" ht="15.75">
      <c r="A730" s="49"/>
    </row>
    <row r="731" s="30" customFormat="1" ht="15.75">
      <c r="A731" s="49"/>
    </row>
    <row r="732" s="30" customFormat="1" ht="15.75">
      <c r="A732" s="49"/>
    </row>
    <row r="733" s="30" customFormat="1" ht="15.75">
      <c r="A733" s="49"/>
    </row>
    <row r="734" s="30" customFormat="1" ht="15.75">
      <c r="A734" s="49"/>
    </row>
    <row r="735" s="30" customFormat="1" ht="15.75">
      <c r="A735" s="49"/>
    </row>
    <row r="736" s="30" customFormat="1" ht="15.75">
      <c r="A736" s="49"/>
    </row>
    <row r="737" s="30" customFormat="1" ht="15.75">
      <c r="A737" s="49"/>
    </row>
    <row r="738" s="30" customFormat="1" ht="15.75">
      <c r="A738" s="49"/>
    </row>
    <row r="739" s="30" customFormat="1" ht="15.75">
      <c r="A739" s="49"/>
    </row>
    <row r="740" s="30" customFormat="1" ht="15.75">
      <c r="A740" s="49"/>
    </row>
    <row r="741" s="30" customFormat="1" ht="15.75">
      <c r="A741" s="49"/>
    </row>
    <row r="742" s="30" customFormat="1" ht="15.75">
      <c r="A742" s="49"/>
    </row>
    <row r="743" s="30" customFormat="1" ht="15.75">
      <c r="A743" s="49"/>
    </row>
    <row r="744" s="30" customFormat="1" ht="15.75">
      <c r="A744" s="49"/>
    </row>
    <row r="745" s="30" customFormat="1" ht="15.75">
      <c r="A745" s="49"/>
    </row>
    <row r="746" s="30" customFormat="1" ht="15.75">
      <c r="A746" s="49"/>
    </row>
    <row r="747" s="30" customFormat="1" ht="15.75">
      <c r="A747" s="49"/>
    </row>
    <row r="748" s="30" customFormat="1" ht="15.75">
      <c r="A748" s="49"/>
    </row>
    <row r="749" s="30" customFormat="1" ht="15.75">
      <c r="A749" s="49"/>
    </row>
    <row r="750" s="30" customFormat="1" ht="15.75">
      <c r="A750" s="49"/>
    </row>
    <row r="751" s="30" customFormat="1" ht="15.75">
      <c r="A751" s="49"/>
    </row>
    <row r="752" s="30" customFormat="1" ht="15.75">
      <c r="A752" s="49"/>
    </row>
    <row r="753" s="30" customFormat="1" ht="15.75">
      <c r="A753" s="49"/>
    </row>
    <row r="754" s="30" customFormat="1" ht="15.75">
      <c r="A754" s="49"/>
    </row>
    <row r="755" s="30" customFormat="1" ht="15.75">
      <c r="A755" s="49"/>
    </row>
    <row r="756" s="30" customFormat="1" ht="15.75">
      <c r="A756" s="49"/>
    </row>
    <row r="757" s="30" customFormat="1" ht="15.75">
      <c r="A757" s="49"/>
    </row>
    <row r="758" s="30" customFormat="1" ht="15.75">
      <c r="A758" s="49"/>
    </row>
    <row r="759" s="30" customFormat="1" ht="15.75">
      <c r="A759" s="49"/>
    </row>
    <row r="760" s="30" customFormat="1" ht="15.75">
      <c r="A760" s="49"/>
    </row>
    <row r="761" s="30" customFormat="1" ht="15.75">
      <c r="A761" s="49"/>
    </row>
    <row r="762" s="30" customFormat="1" ht="15.75">
      <c r="A762" s="49"/>
    </row>
    <row r="763" s="30" customFormat="1" ht="15.75">
      <c r="A763" s="49"/>
    </row>
    <row r="764" s="30" customFormat="1" ht="15.75">
      <c r="A764" s="49"/>
    </row>
    <row r="765" s="30" customFormat="1" ht="15.75">
      <c r="A765" s="49"/>
    </row>
    <row r="766" s="30" customFormat="1" ht="15.75">
      <c r="A766" s="49"/>
    </row>
    <row r="767" s="30" customFormat="1" ht="15.75">
      <c r="A767" s="49"/>
    </row>
    <row r="768" s="30" customFormat="1" ht="15.75">
      <c r="A768" s="49"/>
    </row>
    <row r="769" s="30" customFormat="1" ht="15.75">
      <c r="A769" s="49"/>
    </row>
    <row r="770" s="30" customFormat="1" ht="15.75">
      <c r="A770" s="49"/>
    </row>
    <row r="771" s="30" customFormat="1" ht="15.75">
      <c r="A771" s="49"/>
    </row>
    <row r="772" s="30" customFormat="1" ht="15.75">
      <c r="A772" s="49"/>
    </row>
    <row r="773" s="30" customFormat="1" ht="15.75">
      <c r="A773" s="49"/>
    </row>
    <row r="774" s="30" customFormat="1" ht="15.75">
      <c r="A774" s="49"/>
    </row>
    <row r="775" s="30" customFormat="1" ht="15.75">
      <c r="A775" s="49"/>
    </row>
    <row r="776" s="30" customFormat="1" ht="15.75">
      <c r="A776" s="49"/>
    </row>
    <row r="777" s="30" customFormat="1" ht="15.75">
      <c r="A777" s="49"/>
    </row>
    <row r="778" s="30" customFormat="1" ht="15.75">
      <c r="A778" s="49"/>
    </row>
    <row r="779" s="30" customFormat="1" ht="15.75">
      <c r="A779" s="49"/>
    </row>
    <row r="780" s="30" customFormat="1" ht="15.75">
      <c r="A780" s="49"/>
    </row>
    <row r="781" s="30" customFormat="1" ht="15.75">
      <c r="A781" s="49"/>
    </row>
    <row r="782" s="30" customFormat="1" ht="15.75">
      <c r="A782" s="49"/>
    </row>
    <row r="783" s="30" customFormat="1" ht="15.75">
      <c r="A783" s="49"/>
    </row>
    <row r="784" s="30" customFormat="1" ht="15.75">
      <c r="A784" s="49"/>
    </row>
    <row r="785" s="30" customFormat="1" ht="15.75">
      <c r="A785" s="49"/>
    </row>
    <row r="786" s="30" customFormat="1" ht="15.75">
      <c r="A786" s="49"/>
    </row>
    <row r="787" s="30" customFormat="1" ht="15.75">
      <c r="A787" s="49"/>
    </row>
    <row r="788" s="30" customFormat="1" ht="15.75">
      <c r="A788" s="49"/>
    </row>
    <row r="789" s="30" customFormat="1" ht="15.75">
      <c r="A789" s="49"/>
    </row>
    <row r="790" s="30" customFormat="1" ht="15.75">
      <c r="A790" s="49"/>
    </row>
    <row r="791" s="30" customFormat="1" ht="15.75">
      <c r="A791" s="49"/>
    </row>
    <row r="792" s="30" customFormat="1" ht="15.75">
      <c r="A792" s="49"/>
    </row>
    <row r="793" s="30" customFormat="1" ht="15.75">
      <c r="A793" s="49"/>
    </row>
    <row r="794" s="30" customFormat="1" ht="15.75">
      <c r="A794" s="49"/>
    </row>
    <row r="795" s="30" customFormat="1" ht="15.75">
      <c r="A795" s="49"/>
    </row>
    <row r="796" s="30" customFormat="1" ht="15.75">
      <c r="A796" s="49"/>
    </row>
    <row r="797" s="30" customFormat="1" ht="15.75">
      <c r="A797" s="49"/>
    </row>
    <row r="798" s="30" customFormat="1" ht="15.75">
      <c r="A798" s="49"/>
    </row>
    <row r="799" s="30" customFormat="1" ht="15.75">
      <c r="A799" s="49"/>
    </row>
    <row r="800" s="30" customFormat="1" ht="15.75">
      <c r="A800" s="49"/>
    </row>
    <row r="801" s="30" customFormat="1" ht="15.75">
      <c r="A801" s="49"/>
    </row>
    <row r="802" s="30" customFormat="1" ht="15.75">
      <c r="A802" s="49"/>
    </row>
    <row r="803" s="30" customFormat="1" ht="15.75">
      <c r="A803" s="49"/>
    </row>
    <row r="804" s="30" customFormat="1" ht="15.75">
      <c r="A804" s="49"/>
    </row>
    <row r="805" s="30" customFormat="1" ht="15.75">
      <c r="A805" s="49"/>
    </row>
    <row r="806" s="30" customFormat="1" ht="15.75">
      <c r="A806" s="49"/>
    </row>
    <row r="807" s="30" customFormat="1" ht="15.75">
      <c r="A807" s="49"/>
    </row>
    <row r="808" s="30" customFormat="1" ht="15.75">
      <c r="A808" s="49"/>
    </row>
    <row r="809" s="30" customFormat="1" ht="15.75">
      <c r="A809" s="49"/>
    </row>
    <row r="810" s="30" customFormat="1" ht="15.75">
      <c r="A810" s="49"/>
    </row>
    <row r="811" s="30" customFormat="1" ht="15.75">
      <c r="A811" s="49"/>
    </row>
    <row r="812" s="30" customFormat="1" ht="15.75">
      <c r="A812" s="49"/>
    </row>
    <row r="813" s="30" customFormat="1" ht="15.75">
      <c r="A813" s="49"/>
    </row>
    <row r="814" s="30" customFormat="1" ht="15.75">
      <c r="A814" s="49"/>
    </row>
    <row r="815" s="30" customFormat="1" ht="15.75">
      <c r="A815" s="49"/>
    </row>
    <row r="816" s="30" customFormat="1" ht="15.75">
      <c r="A816" s="49"/>
    </row>
    <row r="817" s="30" customFormat="1" ht="15.75">
      <c r="A817" s="49"/>
    </row>
    <row r="818" s="30" customFormat="1" ht="15.75">
      <c r="A818" s="49"/>
    </row>
    <row r="819" s="30" customFormat="1" ht="15.75">
      <c r="A819" s="49"/>
    </row>
    <row r="820" s="30" customFormat="1" ht="15.75">
      <c r="A820" s="49"/>
    </row>
    <row r="821" s="30" customFormat="1" ht="15.75">
      <c r="A821" s="49"/>
    </row>
    <row r="822" s="30" customFormat="1" ht="15.75">
      <c r="A822" s="49"/>
    </row>
    <row r="823" s="30" customFormat="1" ht="15.75">
      <c r="A823" s="49"/>
    </row>
    <row r="824" s="30" customFormat="1" ht="15.75">
      <c r="A824" s="49"/>
    </row>
    <row r="825" s="30" customFormat="1" ht="15.75">
      <c r="A825" s="49"/>
    </row>
    <row r="826" s="30" customFormat="1" ht="15.75">
      <c r="A826" s="49"/>
    </row>
    <row r="827" s="30" customFormat="1" ht="15.75">
      <c r="A827" s="49"/>
    </row>
    <row r="828" s="30" customFormat="1" ht="15.75">
      <c r="A828" s="49"/>
    </row>
    <row r="829" s="30" customFormat="1" ht="15.75">
      <c r="A829" s="49"/>
    </row>
    <row r="830" s="30" customFormat="1" ht="15.75">
      <c r="A830" s="49"/>
    </row>
    <row r="831" s="30" customFormat="1" ht="15.75">
      <c r="A831" s="49"/>
    </row>
    <row r="832" s="30" customFormat="1" ht="15.75">
      <c r="A832" s="49"/>
    </row>
    <row r="833" s="30" customFormat="1" ht="15.75">
      <c r="A833" s="49"/>
    </row>
    <row r="834" s="30" customFormat="1" ht="15.75">
      <c r="A834" s="49"/>
    </row>
    <row r="835" s="30" customFormat="1" ht="15.75">
      <c r="A835" s="49"/>
    </row>
    <row r="836" s="30" customFormat="1" ht="15.75">
      <c r="A836" s="49"/>
    </row>
    <row r="837" s="30" customFormat="1" ht="15.75">
      <c r="A837" s="49"/>
    </row>
    <row r="838" s="30" customFormat="1" ht="15.75">
      <c r="A838" s="49"/>
    </row>
    <row r="839" s="30" customFormat="1" ht="15.75">
      <c r="A839" s="49"/>
    </row>
    <row r="840" s="30" customFormat="1" ht="15.75">
      <c r="A840" s="49"/>
    </row>
    <row r="841" s="30" customFormat="1" ht="15.75">
      <c r="A841" s="49"/>
    </row>
    <row r="842" s="30" customFormat="1" ht="15.75">
      <c r="A842" s="49"/>
    </row>
    <row r="843" s="30" customFormat="1" ht="15.75">
      <c r="A843" s="49"/>
    </row>
    <row r="844" s="30" customFormat="1" ht="15.75">
      <c r="A844" s="49"/>
    </row>
    <row r="845" s="30" customFormat="1" ht="15.75">
      <c r="A845" s="49"/>
    </row>
    <row r="846" s="30" customFormat="1" ht="15.75">
      <c r="A846" s="49"/>
    </row>
    <row r="847" s="30" customFormat="1" ht="15.75">
      <c r="A847" s="49"/>
    </row>
    <row r="848" s="30" customFormat="1" ht="15.75">
      <c r="A848" s="49"/>
    </row>
    <row r="849" s="30" customFormat="1" ht="15.75">
      <c r="A849" s="49"/>
    </row>
    <row r="850" s="30" customFormat="1" ht="15.75">
      <c r="A850" s="49"/>
    </row>
    <row r="851" s="30" customFormat="1" ht="15.75">
      <c r="A851" s="49"/>
    </row>
    <row r="852" s="30" customFormat="1" ht="15.75">
      <c r="A852" s="49"/>
    </row>
    <row r="853" s="30" customFormat="1" ht="15.75">
      <c r="A853" s="49"/>
    </row>
    <row r="854" s="30" customFormat="1" ht="15.75">
      <c r="A854" s="49"/>
    </row>
    <row r="855" s="30" customFormat="1" ht="15.75">
      <c r="A855" s="49"/>
    </row>
    <row r="856" s="30" customFormat="1" ht="15.75">
      <c r="A856" s="49"/>
    </row>
    <row r="857" s="30" customFormat="1" ht="15.75">
      <c r="A857" s="49"/>
    </row>
    <row r="858" s="30" customFormat="1" ht="15.75">
      <c r="A858" s="49"/>
    </row>
    <row r="859" s="30" customFormat="1" ht="15.75">
      <c r="A859" s="49"/>
    </row>
    <row r="860" s="30" customFormat="1" ht="15.75">
      <c r="A860" s="49"/>
    </row>
    <row r="861" s="30" customFormat="1" ht="15.75">
      <c r="A861" s="49"/>
    </row>
    <row r="862" s="30" customFormat="1" ht="15.75">
      <c r="A862" s="49"/>
    </row>
    <row r="863" s="30" customFormat="1" ht="15.75">
      <c r="A863" s="49"/>
    </row>
    <row r="864" s="30" customFormat="1" ht="15.75">
      <c r="A864" s="49"/>
    </row>
    <row r="865" s="30" customFormat="1" ht="15.75">
      <c r="A865" s="49"/>
    </row>
    <row r="866" s="30" customFormat="1" ht="15.75">
      <c r="A866" s="49"/>
    </row>
    <row r="867" s="30" customFormat="1" ht="15.75">
      <c r="A867" s="49"/>
    </row>
    <row r="868" s="30" customFormat="1" ht="15.75">
      <c r="A868" s="49"/>
    </row>
    <row r="869" s="30" customFormat="1" ht="15.75">
      <c r="A869" s="49"/>
    </row>
    <row r="870" s="30" customFormat="1" ht="15.75">
      <c r="A870" s="49"/>
    </row>
    <row r="871" s="30" customFormat="1" ht="15.75">
      <c r="A871" s="49"/>
    </row>
    <row r="872" s="30" customFormat="1" ht="15.75">
      <c r="A872" s="49"/>
    </row>
    <row r="873" s="30" customFormat="1" ht="15.75">
      <c r="A873" s="49"/>
    </row>
    <row r="874" s="30" customFormat="1" ht="15.75">
      <c r="A874" s="49"/>
    </row>
    <row r="875" s="30" customFormat="1" ht="15.75">
      <c r="A875" s="49"/>
    </row>
    <row r="876" s="30" customFormat="1" ht="15.75">
      <c r="A876" s="49"/>
    </row>
    <row r="877" s="30" customFormat="1" ht="15.75">
      <c r="A877" s="49"/>
    </row>
    <row r="878" s="30" customFormat="1" ht="15.75">
      <c r="A878" s="49"/>
    </row>
    <row r="879" s="30" customFormat="1" ht="15.75">
      <c r="A879" s="49"/>
    </row>
    <row r="880" s="30" customFormat="1" ht="15.75">
      <c r="A880" s="49"/>
    </row>
    <row r="881" s="30" customFormat="1" ht="15.75">
      <c r="A881" s="49"/>
    </row>
    <row r="882" s="30" customFormat="1" ht="15.75">
      <c r="A882" s="49"/>
    </row>
    <row r="883" s="30" customFormat="1" ht="15.75">
      <c r="A883" s="49"/>
    </row>
    <row r="884" s="30" customFormat="1" ht="15.75">
      <c r="A884" s="49"/>
    </row>
    <row r="885" s="30" customFormat="1" ht="15.75">
      <c r="A885" s="49"/>
    </row>
    <row r="886" s="30" customFormat="1" ht="15.75">
      <c r="A886" s="49"/>
    </row>
    <row r="887" s="30" customFormat="1" ht="15.75">
      <c r="A887" s="49"/>
    </row>
    <row r="888" s="30" customFormat="1" ht="15.75">
      <c r="A888" s="49"/>
    </row>
    <row r="889" s="30" customFormat="1" ht="15.75">
      <c r="A889" s="49"/>
    </row>
    <row r="890" s="30" customFormat="1" ht="15.75">
      <c r="A890" s="49"/>
    </row>
    <row r="891" s="30" customFormat="1" ht="15.75">
      <c r="A891" s="49"/>
    </row>
    <row r="892" s="30" customFormat="1" ht="15.75">
      <c r="A892" s="49"/>
    </row>
    <row r="893" s="30" customFormat="1" ht="15.75">
      <c r="A893" s="49"/>
    </row>
    <row r="894" s="30" customFormat="1" ht="15.75">
      <c r="A894" s="49"/>
    </row>
    <row r="895" s="30" customFormat="1" ht="15.75">
      <c r="A895" s="49"/>
    </row>
    <row r="896" s="30" customFormat="1" ht="15.75">
      <c r="A896" s="49"/>
    </row>
    <row r="897" s="30" customFormat="1" ht="15.75">
      <c r="A897" s="49"/>
    </row>
    <row r="898" s="30" customFormat="1" ht="15.75">
      <c r="A898" s="49"/>
    </row>
    <row r="899" s="30" customFormat="1" ht="15.75">
      <c r="A899" s="49"/>
    </row>
    <row r="900" s="30" customFormat="1" ht="15.75">
      <c r="A900" s="49"/>
    </row>
    <row r="901" s="30" customFormat="1" ht="15.75">
      <c r="A901" s="49"/>
    </row>
    <row r="902" s="30" customFormat="1" ht="15.75">
      <c r="A902" s="49"/>
    </row>
    <row r="903" s="30" customFormat="1" ht="15.75">
      <c r="A903" s="49"/>
    </row>
    <row r="904" s="30" customFormat="1" ht="15.75">
      <c r="A904" s="49"/>
    </row>
    <row r="905" s="30" customFormat="1" ht="15.75">
      <c r="A905" s="49"/>
    </row>
    <row r="906" s="30" customFormat="1" ht="15.75">
      <c r="A906" s="49"/>
    </row>
    <row r="907" s="30" customFormat="1" ht="15.75">
      <c r="A907" s="49"/>
    </row>
    <row r="908" s="30" customFormat="1" ht="15.75">
      <c r="A908" s="49"/>
    </row>
    <row r="909" s="30" customFormat="1" ht="15.75">
      <c r="A909" s="49"/>
    </row>
    <row r="910" s="30" customFormat="1" ht="15.75">
      <c r="A910" s="49"/>
    </row>
    <row r="911" s="30" customFormat="1" ht="15.75">
      <c r="A911" s="49"/>
    </row>
    <row r="912" s="30" customFormat="1" ht="15.75">
      <c r="A912" s="49"/>
    </row>
    <row r="913" s="30" customFormat="1" ht="15.75">
      <c r="A913" s="49"/>
    </row>
    <row r="914" s="30" customFormat="1" ht="15.75">
      <c r="A914" s="49"/>
    </row>
    <row r="915" s="30" customFormat="1" ht="15.75">
      <c r="A915" s="49"/>
    </row>
    <row r="916" s="30" customFormat="1" ht="15.75">
      <c r="A916" s="49"/>
    </row>
    <row r="917" s="30" customFormat="1" ht="15.75">
      <c r="A917" s="49"/>
    </row>
    <row r="918" s="30" customFormat="1" ht="15.75">
      <c r="A918" s="49"/>
    </row>
    <row r="919" s="30" customFormat="1" ht="15.75">
      <c r="A919" s="49"/>
    </row>
    <row r="920" s="30" customFormat="1" ht="15.75">
      <c r="A920" s="49"/>
    </row>
    <row r="921" s="30" customFormat="1" ht="15.75">
      <c r="A921" s="49"/>
    </row>
    <row r="922" s="30" customFormat="1" ht="15.75">
      <c r="A922" s="49"/>
    </row>
    <row r="923" s="30" customFormat="1" ht="15.75">
      <c r="A923" s="49"/>
    </row>
    <row r="924" s="30" customFormat="1" ht="15.75">
      <c r="A924" s="49"/>
    </row>
    <row r="925" s="30" customFormat="1" ht="15.75">
      <c r="A925" s="49"/>
    </row>
    <row r="926" s="30" customFormat="1" ht="15.75">
      <c r="A926" s="49"/>
    </row>
    <row r="927" s="30" customFormat="1" ht="15.75">
      <c r="A927" s="49"/>
    </row>
    <row r="928" s="30" customFormat="1" ht="15.75">
      <c r="A928" s="49"/>
    </row>
    <row r="929" s="30" customFormat="1" ht="15.75">
      <c r="A929" s="49"/>
    </row>
    <row r="930" s="30" customFormat="1" ht="15.75">
      <c r="A930" s="49"/>
    </row>
    <row r="931" s="30" customFormat="1" ht="15.75">
      <c r="A931" s="49"/>
    </row>
    <row r="932" s="30" customFormat="1" ht="15.75">
      <c r="A932" s="49"/>
    </row>
    <row r="933" s="30" customFormat="1" ht="15.75">
      <c r="A933" s="49"/>
    </row>
    <row r="934" s="30" customFormat="1" ht="15.75">
      <c r="A934" s="49"/>
    </row>
    <row r="935" s="30" customFormat="1" ht="15.75">
      <c r="A935" s="49"/>
    </row>
    <row r="936" s="30" customFormat="1" ht="15.75">
      <c r="A936" s="49"/>
    </row>
    <row r="937" s="30" customFormat="1" ht="15.75">
      <c r="A937" s="49"/>
    </row>
    <row r="938" s="30" customFormat="1" ht="15.75">
      <c r="A938" s="49"/>
    </row>
    <row r="939" s="30" customFormat="1" ht="15.75">
      <c r="A939" s="49"/>
    </row>
    <row r="940" s="30" customFormat="1" ht="15.75">
      <c r="A940" s="49"/>
    </row>
    <row r="941" s="30" customFormat="1" ht="15.75">
      <c r="A941" s="49"/>
    </row>
    <row r="942" s="30" customFormat="1" ht="15.75">
      <c r="A942" s="49"/>
    </row>
    <row r="943" s="30" customFormat="1" ht="15.75">
      <c r="A943" s="49"/>
    </row>
    <row r="944" s="30" customFormat="1" ht="15.75">
      <c r="A944" s="49"/>
    </row>
    <row r="945" s="30" customFormat="1" ht="15.75">
      <c r="A945" s="49"/>
    </row>
    <row r="946" s="30" customFormat="1" ht="15.75">
      <c r="A946" s="49"/>
    </row>
    <row r="947" s="30" customFormat="1" ht="15.75">
      <c r="A947" s="49"/>
    </row>
    <row r="948" s="30" customFormat="1" ht="15.75">
      <c r="A948" s="49"/>
    </row>
    <row r="949" s="30" customFormat="1" ht="15.75">
      <c r="A949" s="49"/>
    </row>
    <row r="950" s="30" customFormat="1" ht="15.75">
      <c r="A950" s="49"/>
    </row>
    <row r="951" s="30" customFormat="1" ht="15.75">
      <c r="A951" s="49"/>
    </row>
    <row r="952" s="30" customFormat="1" ht="15.75">
      <c r="A952" s="49"/>
    </row>
    <row r="953" s="30" customFormat="1" ht="15.75">
      <c r="A953" s="49"/>
    </row>
    <row r="954" s="30" customFormat="1" ht="15.75">
      <c r="A954" s="49"/>
    </row>
    <row r="955" s="30" customFormat="1" ht="15.75">
      <c r="A955" s="49"/>
    </row>
    <row r="956" s="30" customFormat="1" ht="15.75">
      <c r="A956" s="49"/>
    </row>
    <row r="957" s="30" customFormat="1" ht="15.75">
      <c r="A957" s="49"/>
    </row>
    <row r="958" s="30" customFormat="1" ht="15.75">
      <c r="A958" s="49"/>
    </row>
    <row r="959" s="30" customFormat="1" ht="15.75">
      <c r="A959" s="49"/>
    </row>
    <row r="960" s="30" customFormat="1" ht="15.75">
      <c r="A960" s="49"/>
    </row>
    <row r="961" s="30" customFormat="1" ht="15.75">
      <c r="A961" s="49"/>
    </row>
    <row r="962" s="30" customFormat="1" ht="15.75">
      <c r="A962" s="49"/>
    </row>
    <row r="963" s="30" customFormat="1" ht="15.75">
      <c r="A963" s="49"/>
    </row>
    <row r="964" s="30" customFormat="1" ht="15.75">
      <c r="A964" s="49"/>
    </row>
    <row r="965" s="30" customFormat="1" ht="15.75">
      <c r="A965" s="49"/>
    </row>
    <row r="966" s="30" customFormat="1" ht="15.75">
      <c r="A966" s="49"/>
    </row>
    <row r="967" s="30" customFormat="1" ht="15.75">
      <c r="A967" s="49"/>
    </row>
    <row r="968" s="30" customFormat="1" ht="15.75">
      <c r="A968" s="49"/>
    </row>
    <row r="969" s="30" customFormat="1" ht="15.75">
      <c r="A969" s="49"/>
    </row>
    <row r="970" s="30" customFormat="1" ht="15.75">
      <c r="A970" s="49"/>
    </row>
    <row r="971" s="30" customFormat="1" ht="15.75">
      <c r="A971" s="49"/>
    </row>
    <row r="972" s="30" customFormat="1" ht="15.75">
      <c r="A972" s="49"/>
    </row>
    <row r="973" s="30" customFormat="1" ht="15.75">
      <c r="A973" s="49"/>
    </row>
    <row r="974" s="30" customFormat="1" ht="15.75">
      <c r="A974" s="49"/>
    </row>
    <row r="975" s="30" customFormat="1" ht="15.75">
      <c r="A975" s="49"/>
    </row>
    <row r="976" s="30" customFormat="1" ht="15.75">
      <c r="A976" s="49"/>
    </row>
    <row r="977" s="30" customFormat="1" ht="15.75">
      <c r="A977" s="49"/>
    </row>
    <row r="978" s="30" customFormat="1" ht="15.75">
      <c r="A978" s="49"/>
    </row>
    <row r="979" s="30" customFormat="1" ht="15.75">
      <c r="A979" s="49"/>
    </row>
    <row r="980" s="30" customFormat="1" ht="15.75">
      <c r="A980" s="49"/>
    </row>
    <row r="981" s="30" customFormat="1" ht="15.75">
      <c r="A981" s="49"/>
    </row>
    <row r="982" s="30" customFormat="1" ht="15.75">
      <c r="A982" s="49"/>
    </row>
    <row r="983" s="30" customFormat="1" ht="15.75">
      <c r="A983" s="49"/>
    </row>
    <row r="984" s="30" customFormat="1" ht="15.75">
      <c r="A984" s="49"/>
    </row>
    <row r="985" s="30" customFormat="1" ht="15.75">
      <c r="A985" s="49"/>
    </row>
    <row r="986" s="30" customFormat="1" ht="15.75">
      <c r="A986" s="49"/>
    </row>
    <row r="987" s="30" customFormat="1" ht="15.75">
      <c r="A987" s="49"/>
    </row>
    <row r="988" s="30" customFormat="1" ht="15.75">
      <c r="A988" s="49"/>
    </row>
    <row r="989" s="30" customFormat="1" ht="15.75">
      <c r="A989" s="49"/>
    </row>
    <row r="990" s="30" customFormat="1" ht="15.75">
      <c r="A990" s="49"/>
    </row>
    <row r="991" s="30" customFormat="1" ht="15.75">
      <c r="A991" s="49"/>
    </row>
    <row r="992" s="30" customFormat="1" ht="15.75">
      <c r="A992" s="49"/>
    </row>
    <row r="993" s="30" customFormat="1" ht="15.75">
      <c r="A993" s="49"/>
    </row>
    <row r="994" s="30" customFormat="1" ht="15.75">
      <c r="A994" s="49"/>
    </row>
    <row r="995" s="30" customFormat="1" ht="15.75">
      <c r="A995" s="49"/>
    </row>
    <row r="996" s="30" customFormat="1" ht="15.75">
      <c r="A996" s="49"/>
    </row>
    <row r="997" s="30" customFormat="1" ht="15.75">
      <c r="A997" s="49"/>
    </row>
    <row r="998" s="30" customFormat="1" ht="15.75">
      <c r="A998" s="49"/>
    </row>
    <row r="999" s="30" customFormat="1" ht="15.75">
      <c r="A999" s="49"/>
    </row>
    <row r="1000" s="30" customFormat="1" ht="15.75">
      <c r="A1000" s="49"/>
    </row>
    <row r="1001" s="30" customFormat="1" ht="15.75">
      <c r="A1001" s="49"/>
    </row>
    <row r="1002" s="30" customFormat="1" ht="15.75">
      <c r="A1002" s="49"/>
    </row>
    <row r="1003" s="30" customFormat="1" ht="15.75">
      <c r="A1003" s="49"/>
    </row>
    <row r="1004" s="30" customFormat="1" ht="15.75">
      <c r="A1004" s="49"/>
    </row>
    <row r="1005" s="30" customFormat="1" ht="15.75">
      <c r="A1005" s="49"/>
    </row>
    <row r="1006" s="30" customFormat="1" ht="15.75">
      <c r="A1006" s="49"/>
    </row>
    <row r="1007" s="30" customFormat="1" ht="15.75">
      <c r="A1007" s="49"/>
    </row>
    <row r="1008" s="30" customFormat="1" ht="15.75">
      <c r="A1008" s="49"/>
    </row>
    <row r="1009" s="30" customFormat="1" ht="15.75">
      <c r="A1009" s="49"/>
    </row>
    <row r="1010" s="30" customFormat="1" ht="15.75">
      <c r="A1010" s="49"/>
    </row>
    <row r="1011" s="30" customFormat="1" ht="15.75">
      <c r="A1011" s="49"/>
    </row>
    <row r="1012" s="30" customFormat="1" ht="15.75">
      <c r="A1012" s="49"/>
    </row>
    <row r="1013" s="30" customFormat="1" ht="15.75">
      <c r="A1013" s="49"/>
    </row>
    <row r="1014" s="30" customFormat="1" ht="15.75">
      <c r="A1014" s="49"/>
    </row>
    <row r="1015" s="30" customFormat="1" ht="15.75">
      <c r="A1015" s="49"/>
    </row>
    <row r="1016" s="30" customFormat="1" ht="15.75">
      <c r="A1016" s="49"/>
    </row>
    <row r="1017" s="30" customFormat="1" ht="15.75">
      <c r="A1017" s="49"/>
    </row>
    <row r="1018" s="30" customFormat="1" ht="15.75">
      <c r="A1018" s="49"/>
    </row>
    <row r="1019" s="30" customFormat="1" ht="15.75">
      <c r="A1019" s="49"/>
    </row>
    <row r="1020" s="30" customFormat="1" ht="15.75">
      <c r="A1020" s="49"/>
    </row>
    <row r="1021" s="30" customFormat="1" ht="15.75">
      <c r="A1021" s="49"/>
    </row>
    <row r="1022" s="30" customFormat="1" ht="15.75">
      <c r="A1022" s="49"/>
    </row>
    <row r="1023" s="30" customFormat="1" ht="15.75">
      <c r="A1023" s="49"/>
    </row>
    <row r="1024" s="30" customFormat="1" ht="15.75">
      <c r="A1024" s="49"/>
    </row>
    <row r="1025" s="30" customFormat="1" ht="15.75">
      <c r="A1025" s="49"/>
    </row>
    <row r="1026" s="30" customFormat="1" ht="15.75">
      <c r="A1026" s="49"/>
    </row>
    <row r="1027" s="30" customFormat="1" ht="15.75">
      <c r="A1027" s="49"/>
    </row>
    <row r="1028" s="30" customFormat="1" ht="15.75">
      <c r="A1028" s="49"/>
    </row>
    <row r="1029" s="30" customFormat="1" ht="15.75">
      <c r="A1029" s="49"/>
    </row>
    <row r="1030" s="30" customFormat="1" ht="15.75">
      <c r="A1030" s="49"/>
    </row>
    <row r="1031" s="30" customFormat="1" ht="15.75">
      <c r="A1031" s="49"/>
    </row>
    <row r="1032" s="30" customFormat="1" ht="15.75">
      <c r="A1032" s="49"/>
    </row>
    <row r="1033" s="30" customFormat="1" ht="15.75">
      <c r="A1033" s="49"/>
    </row>
    <row r="1034" s="30" customFormat="1" ht="15.75">
      <c r="A1034" s="49"/>
    </row>
    <row r="1035" s="30" customFormat="1" ht="15.75">
      <c r="A1035" s="49"/>
    </row>
    <row r="1036" s="30" customFormat="1" ht="15.75">
      <c r="A1036" s="49"/>
    </row>
    <row r="1037" s="30" customFormat="1" ht="15.75">
      <c r="A1037" s="49"/>
    </row>
    <row r="1038" s="30" customFormat="1" ht="15.75">
      <c r="A1038" s="49"/>
    </row>
    <row r="1039" s="30" customFormat="1" ht="15.75">
      <c r="A1039" s="49"/>
    </row>
    <row r="1040" s="30" customFormat="1" ht="15.75">
      <c r="A1040" s="49"/>
    </row>
    <row r="1041" s="30" customFormat="1" ht="15.75">
      <c r="A1041" s="49"/>
    </row>
    <row r="1042" s="30" customFormat="1" ht="15.75">
      <c r="A1042" s="49"/>
    </row>
    <row r="1043" s="30" customFormat="1" ht="15.75">
      <c r="A1043" s="49"/>
    </row>
    <row r="1044" s="30" customFormat="1" ht="15.75">
      <c r="A1044" s="49"/>
    </row>
    <row r="1045" s="30" customFormat="1" ht="15.75">
      <c r="A1045" s="49"/>
    </row>
    <row r="1046" s="30" customFormat="1" ht="15.75">
      <c r="A1046" s="49"/>
    </row>
    <row r="1047" s="30" customFormat="1" ht="15.75">
      <c r="A1047" s="49"/>
    </row>
    <row r="1048" s="30" customFormat="1" ht="15.75">
      <c r="A1048" s="49"/>
    </row>
    <row r="1049" s="30" customFormat="1" ht="15.75">
      <c r="A1049" s="49"/>
    </row>
    <row r="1050" s="30" customFormat="1" ht="15.75">
      <c r="A1050" s="49"/>
    </row>
    <row r="1051" s="30" customFormat="1" ht="15.75">
      <c r="A1051" s="49"/>
    </row>
    <row r="1052" s="30" customFormat="1" ht="15.75">
      <c r="A1052" s="49"/>
    </row>
    <row r="1053" s="30" customFormat="1" ht="15.75">
      <c r="A1053" s="49"/>
    </row>
    <row r="1054" s="30" customFormat="1" ht="15.75">
      <c r="A1054" s="49"/>
    </row>
    <row r="1055" s="30" customFormat="1" ht="15.75">
      <c r="A1055" s="49"/>
    </row>
    <row r="1056" s="30" customFormat="1" ht="15.75">
      <c r="A1056" s="49"/>
    </row>
    <row r="1057" s="30" customFormat="1" ht="15.75">
      <c r="A1057" s="49"/>
    </row>
    <row r="1058" s="30" customFormat="1" ht="15.75">
      <c r="A1058" s="49"/>
    </row>
    <row r="1059" s="30" customFormat="1" ht="15.75">
      <c r="A1059" s="49"/>
    </row>
    <row r="1060" s="30" customFormat="1" ht="15.75">
      <c r="A1060" s="49"/>
    </row>
    <row r="1061" s="30" customFormat="1" ht="15.75">
      <c r="A1061" s="49"/>
    </row>
    <row r="1062" s="30" customFormat="1" ht="15.75">
      <c r="A1062" s="49"/>
    </row>
    <row r="1063" s="30" customFormat="1" ht="15.75">
      <c r="A1063" s="49"/>
    </row>
    <row r="1064" s="30" customFormat="1" ht="15.75">
      <c r="A1064" s="49"/>
    </row>
    <row r="1065" s="30" customFormat="1" ht="15.75">
      <c r="A1065" s="49"/>
    </row>
    <row r="1066" s="30" customFormat="1" ht="15.75">
      <c r="A1066" s="49"/>
    </row>
    <row r="1067" s="30" customFormat="1" ht="15.75">
      <c r="A1067" s="49"/>
    </row>
    <row r="1068" s="30" customFormat="1" ht="15.75">
      <c r="A1068" s="49"/>
    </row>
    <row r="1069" s="30" customFormat="1" ht="15.75">
      <c r="A1069" s="49"/>
    </row>
    <row r="1070" s="30" customFormat="1" ht="15.75">
      <c r="A1070" s="49"/>
    </row>
    <row r="1071" s="30" customFormat="1" ht="15.75">
      <c r="A1071" s="49"/>
    </row>
    <row r="1072" s="30" customFormat="1" ht="15.75">
      <c r="A1072" s="49"/>
    </row>
    <row r="1073" s="30" customFormat="1" ht="15.75">
      <c r="A1073" s="49"/>
    </row>
    <row r="1074" s="30" customFormat="1" ht="15.75">
      <c r="A1074" s="49"/>
    </row>
    <row r="1075" s="30" customFormat="1" ht="15.75">
      <c r="A1075" s="49"/>
    </row>
    <row r="1076" s="30" customFormat="1" ht="15.75">
      <c r="A1076" s="49"/>
    </row>
    <row r="1077" s="30" customFormat="1" ht="15.75">
      <c r="A1077" s="49"/>
    </row>
    <row r="1078" s="30" customFormat="1" ht="15.75">
      <c r="A1078" s="49"/>
    </row>
    <row r="1079" s="30" customFormat="1" ht="15.75">
      <c r="A1079" s="49"/>
    </row>
    <row r="1080" s="30" customFormat="1" ht="15.75">
      <c r="A1080" s="49"/>
    </row>
    <row r="1081" s="30" customFormat="1" ht="15.75">
      <c r="A1081" s="49"/>
    </row>
    <row r="1082" s="30" customFormat="1" ht="15.75">
      <c r="A1082" s="49"/>
    </row>
    <row r="1083" s="30" customFormat="1" ht="15.75">
      <c r="A1083" s="49"/>
    </row>
    <row r="1084" s="30" customFormat="1" ht="15.75">
      <c r="A1084" s="49"/>
    </row>
    <row r="1085" s="30" customFormat="1" ht="15.75">
      <c r="A1085" s="49"/>
    </row>
    <row r="1086" s="30" customFormat="1" ht="15.75">
      <c r="A1086" s="49"/>
    </row>
    <row r="1087" s="30" customFormat="1" ht="15.75">
      <c r="A1087" s="49"/>
    </row>
    <row r="1088" s="30" customFormat="1" ht="15.75">
      <c r="A1088" s="49"/>
    </row>
    <row r="1089" s="30" customFormat="1" ht="15.75">
      <c r="A1089" s="49"/>
    </row>
    <row r="1090" s="30" customFormat="1" ht="15.75">
      <c r="A1090" s="49"/>
    </row>
    <row r="1091" s="30" customFormat="1" ht="15.75">
      <c r="A1091" s="49"/>
    </row>
    <row r="1092" s="30" customFormat="1" ht="15.75">
      <c r="A1092" s="49"/>
    </row>
    <row r="1093" s="30" customFormat="1" ht="15.75">
      <c r="A1093" s="49"/>
    </row>
    <row r="1094" s="30" customFormat="1" ht="15.75">
      <c r="A1094" s="49"/>
    </row>
    <row r="1095" s="30" customFormat="1" ht="15.75">
      <c r="A1095" s="49"/>
    </row>
    <row r="1096" s="30" customFormat="1" ht="15.75">
      <c r="A1096" s="49"/>
    </row>
    <row r="1097" s="30" customFormat="1" ht="15.75">
      <c r="A1097" s="49"/>
    </row>
    <row r="1098" s="30" customFormat="1" ht="15.75">
      <c r="A1098" s="49"/>
    </row>
    <row r="1099" s="30" customFormat="1" ht="15.75">
      <c r="A1099" s="49"/>
    </row>
    <row r="1100" s="30" customFormat="1" ht="15.75">
      <c r="A1100" s="49"/>
    </row>
    <row r="1101" s="30" customFormat="1" ht="15.75">
      <c r="A1101" s="49"/>
    </row>
    <row r="1102" s="30" customFormat="1" ht="15.75">
      <c r="A1102" s="49"/>
    </row>
    <row r="1103" s="30" customFormat="1" ht="15.75">
      <c r="A1103" s="49"/>
    </row>
    <row r="1104" s="30" customFormat="1" ht="15.75">
      <c r="A1104" s="49"/>
    </row>
    <row r="1105" s="30" customFormat="1" ht="15.75">
      <c r="A1105" s="49"/>
    </row>
    <row r="1106" s="30" customFormat="1" ht="15.75">
      <c r="A1106" s="49"/>
    </row>
    <row r="1107" s="30" customFormat="1" ht="15.75">
      <c r="A1107" s="49"/>
    </row>
    <row r="1108" s="30" customFormat="1" ht="15.75">
      <c r="A1108" s="49"/>
    </row>
    <row r="1109" s="30" customFormat="1" ht="15.75">
      <c r="A1109" s="49"/>
    </row>
    <row r="1110" s="30" customFormat="1" ht="15.75">
      <c r="A1110" s="49"/>
    </row>
    <row r="1111" s="30" customFormat="1" ht="15.75">
      <c r="A1111" s="49"/>
    </row>
    <row r="1112" s="30" customFormat="1" ht="15.75">
      <c r="A1112" s="49"/>
    </row>
    <row r="1113" s="30" customFormat="1" ht="15.75">
      <c r="A1113" s="49"/>
    </row>
    <row r="1114" s="30" customFormat="1" ht="15.75">
      <c r="A1114" s="49"/>
    </row>
    <row r="1115" s="30" customFormat="1" ht="15.75">
      <c r="A1115" s="49"/>
    </row>
    <row r="1116" s="30" customFormat="1" ht="15.75">
      <c r="A1116" s="49"/>
    </row>
    <row r="1117" s="30" customFormat="1" ht="15.75">
      <c r="A1117" s="49"/>
    </row>
    <row r="1118" s="30" customFormat="1" ht="15.75">
      <c r="A1118" s="49"/>
    </row>
    <row r="1119" s="30" customFormat="1" ht="15.75">
      <c r="A1119" s="49"/>
    </row>
    <row r="1120" s="30" customFormat="1" ht="15.75">
      <c r="A1120" s="49"/>
    </row>
    <row r="1121" s="30" customFormat="1" ht="15.75">
      <c r="A1121" s="49"/>
    </row>
    <row r="1122" s="30" customFormat="1" ht="15.75">
      <c r="A1122" s="49"/>
    </row>
    <row r="1123" s="30" customFormat="1" ht="15.75">
      <c r="A1123" s="49"/>
    </row>
    <row r="1124" s="30" customFormat="1" ht="15.75">
      <c r="A1124" s="49"/>
    </row>
    <row r="1125" s="30" customFormat="1" ht="15.75">
      <c r="A1125" s="49"/>
    </row>
    <row r="1126" s="30" customFormat="1" ht="15.75">
      <c r="A1126" s="49"/>
    </row>
    <row r="1127" s="30" customFormat="1" ht="15.75">
      <c r="A1127" s="49"/>
    </row>
    <row r="1128" s="30" customFormat="1" ht="15.75">
      <c r="A1128" s="49"/>
    </row>
    <row r="1129" s="30" customFormat="1" ht="15.75">
      <c r="A1129" s="49"/>
    </row>
    <row r="1130" s="30" customFormat="1" ht="15.75">
      <c r="A1130" s="49"/>
    </row>
    <row r="1131" s="30" customFormat="1" ht="15.75">
      <c r="A1131" s="49"/>
    </row>
    <row r="1132" s="30" customFormat="1" ht="15.75">
      <c r="A1132" s="49"/>
    </row>
    <row r="1133" s="30" customFormat="1" ht="15.75">
      <c r="A1133" s="49"/>
    </row>
    <row r="1134" s="30" customFormat="1" ht="15.75">
      <c r="A1134" s="49"/>
    </row>
    <row r="1135" s="30" customFormat="1" ht="15.75">
      <c r="A1135" s="49"/>
    </row>
    <row r="1136" s="30" customFormat="1" ht="15.75">
      <c r="A1136" s="49"/>
    </row>
    <row r="1137" s="30" customFormat="1" ht="15.75">
      <c r="A1137" s="49"/>
    </row>
    <row r="1138" s="30" customFormat="1" ht="15.75">
      <c r="A1138" s="49"/>
    </row>
    <row r="1139" s="30" customFormat="1" ht="15.75">
      <c r="A1139" s="49"/>
    </row>
    <row r="1140" s="30" customFormat="1" ht="15.75">
      <c r="A1140" s="49"/>
    </row>
    <row r="1141" s="30" customFormat="1" ht="15.75">
      <c r="A1141" s="49"/>
    </row>
    <row r="1142" s="30" customFormat="1" ht="15.75">
      <c r="A1142" s="49"/>
    </row>
    <row r="1143" s="30" customFormat="1" ht="15.75">
      <c r="A1143" s="49"/>
    </row>
    <row r="1144" s="30" customFormat="1" ht="15.75">
      <c r="A1144" s="49"/>
    </row>
  </sheetData>
  <sheetProtection password="FA9C" sheet="1" formatColumns="0" formatRows="0" sort="0"/>
  <mergeCells count="4">
    <mergeCell ref="A4:G4"/>
    <mergeCell ref="A6:G6"/>
    <mergeCell ref="A5:G5"/>
    <mergeCell ref="A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144"/>
  <sheetViews>
    <sheetView zoomScalePageLayoutView="0" workbookViewId="0" topLeftCell="A1">
      <selection activeCell="H12" sqref="A1:H12"/>
    </sheetView>
  </sheetViews>
  <sheetFormatPr defaultColWidth="9.140625" defaultRowHeight="12.75"/>
  <cols>
    <col min="1" max="1" width="9.140625" style="73" customWidth="1"/>
    <col min="2" max="2" width="59.57421875" style="62" customWidth="1"/>
    <col min="3" max="4" width="15.7109375" style="62" customWidth="1"/>
    <col min="5" max="5" width="16.00390625" style="62" customWidth="1"/>
    <col min="6" max="6" width="14.7109375" style="62" customWidth="1"/>
    <col min="7" max="7" width="15.00390625" style="62" customWidth="1"/>
    <col min="8" max="123" width="9.140625" style="30" customWidth="1"/>
    <col min="124" max="16384" width="9.140625" style="62" customWidth="1"/>
  </cols>
  <sheetData>
    <row r="1" s="30" customFormat="1" ht="15.75">
      <c r="A1" s="49"/>
    </row>
    <row r="2" s="30" customFormat="1" ht="15.75">
      <c r="A2" s="49"/>
    </row>
    <row r="3" spans="1:7" s="30" customFormat="1" ht="30.75" customHeight="1">
      <c r="A3" s="158" t="s">
        <v>130</v>
      </c>
      <c r="B3" s="158"/>
      <c r="C3" s="158"/>
      <c r="D3" s="158"/>
      <c r="E3" s="158"/>
      <c r="F3" s="158"/>
      <c r="G3" s="158"/>
    </row>
    <row r="4" spans="1:7" s="30" customFormat="1" ht="15.75">
      <c r="A4" s="155"/>
      <c r="B4" s="155"/>
      <c r="C4" s="155"/>
      <c r="D4" s="155"/>
      <c r="E4" s="155"/>
      <c r="F4" s="155"/>
      <c r="G4" s="155"/>
    </row>
    <row r="5" spans="1:7" ht="15.75">
      <c r="A5" s="159" t="str">
        <f>СПРАВОЧНИК!B3</f>
        <v>ООО "Агентство Интеллект-Сервис"</v>
      </c>
      <c r="B5" s="159"/>
      <c r="C5" s="159"/>
      <c r="D5" s="159"/>
      <c r="E5" s="159"/>
      <c r="F5" s="159"/>
      <c r="G5" s="159"/>
    </row>
    <row r="6" spans="1:7" s="30" customFormat="1" ht="15.75">
      <c r="A6" s="165"/>
      <c r="B6" s="165"/>
      <c r="C6" s="165"/>
      <c r="D6" s="165"/>
      <c r="E6" s="165"/>
      <c r="F6" s="165"/>
      <c r="G6" s="165"/>
    </row>
    <row r="7" s="30" customFormat="1" ht="16.5" thickBot="1">
      <c r="A7" s="49"/>
    </row>
    <row r="8" spans="1:123" s="17" customFormat="1" ht="16.5" thickBot="1">
      <c r="A8" s="40" t="s">
        <v>60</v>
      </c>
      <c r="B8" s="41" t="s">
        <v>102</v>
      </c>
      <c r="C8" s="41" t="str">
        <f>TEXT(СПРАВОЧНИК!$B$4-6,"0")&amp;" год"</f>
        <v>2011 год</v>
      </c>
      <c r="D8" s="41" t="str">
        <f>TEXT(СПРАВОЧНИК!$B$4-5,"0")&amp;" год"</f>
        <v>2012 год</v>
      </c>
      <c r="E8" s="41" t="str">
        <f>TEXT(СПРАВОЧНИК!$B$4-4,"0")&amp;" год"</f>
        <v>2013 год</v>
      </c>
      <c r="F8" s="41" t="str">
        <f>TEXT(СПРАВОЧНИК!$B$4-3,"0")&amp;" год"</f>
        <v>2014 год</v>
      </c>
      <c r="G8" s="42" t="str">
        <f>TEXT(СПРАВОЧНИК!$B$4-2,"0")&amp;" год"</f>
        <v>2015 год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</row>
    <row r="9" spans="1:123" s="17" customFormat="1" ht="110.25">
      <c r="A9" s="18">
        <v>1</v>
      </c>
      <c r="B9" s="63" t="s">
        <v>128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</row>
    <row r="10" spans="1:123" s="17" customFormat="1" ht="63.75" thickBot="1">
      <c r="A10" s="19">
        <v>2</v>
      </c>
      <c r="B10" s="66" t="s">
        <v>129</v>
      </c>
      <c r="C10" s="67">
        <v>0</v>
      </c>
      <c r="D10" s="67">
        <v>0</v>
      </c>
      <c r="E10" s="67">
        <f>'Приложение 3.1'!E9/10</f>
        <v>13</v>
      </c>
      <c r="F10" s="67">
        <f>'Приложение 3.1'!F9/10</f>
        <v>11.7</v>
      </c>
      <c r="G10" s="67">
        <f>'Приложение 3.1'!G9/10</f>
        <v>3.8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</row>
    <row r="11" spans="1:123" s="72" customFormat="1" ht="48" thickBot="1">
      <c r="A11" s="69" t="s">
        <v>83</v>
      </c>
      <c r="B11" s="75" t="s">
        <v>105</v>
      </c>
      <c r="C11" s="70" t="str">
        <f>IF(C10/MAX(1,(C10-C9))=0,"-",C10/MAX(1,(C10-C9)))</f>
        <v>-</v>
      </c>
      <c r="D11" s="70" t="str">
        <f>IF(D10/MAX(1,(D10-D9))=0,"-",D10/MAX(1,(D10-D9)))</f>
        <v>-</v>
      </c>
      <c r="E11" s="70">
        <f>IF(E10/MAX(1,(E10-E9))=0,"-",E10/MAX(1,(E10-E9)))</f>
        <v>1</v>
      </c>
      <c r="F11" s="70">
        <f>IF(F10/MAX(1,(F10-F9))=0,"-",F10/MAX(1,(F10-F9)))</f>
        <v>1</v>
      </c>
      <c r="G11" s="71">
        <f>IF(G10/MAX(1,(G10-G9))=0,"-",G10/MAX(1,(G10-G9)))</f>
        <v>1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</row>
    <row r="12" spans="1:7" s="54" customFormat="1" ht="24.75" customHeight="1">
      <c r="A12" s="52"/>
      <c r="B12" s="53"/>
      <c r="C12" s="53"/>
      <c r="D12" s="53"/>
      <c r="E12" s="53"/>
      <c r="F12" s="53"/>
      <c r="G12" s="55"/>
    </row>
    <row r="13" spans="1:7" s="54" customFormat="1" ht="24.75" customHeight="1">
      <c r="A13" s="52"/>
      <c r="B13" s="53"/>
      <c r="C13" s="53"/>
      <c r="D13" s="53"/>
      <c r="E13" s="53"/>
      <c r="F13" s="53"/>
      <c r="G13" s="55"/>
    </row>
    <row r="14" spans="1:3" s="30" customFormat="1" ht="15.75">
      <c r="A14" s="49"/>
      <c r="C14" s="76"/>
    </row>
    <row r="15" spans="1:7" s="30" customFormat="1" ht="15.75">
      <c r="A15" s="49"/>
      <c r="G15" s="57"/>
    </row>
    <row r="16" s="30" customFormat="1" ht="15.75">
      <c r="A16" s="49"/>
    </row>
    <row r="17" s="30" customFormat="1" ht="15.75">
      <c r="A17" s="49"/>
    </row>
    <row r="18" s="30" customFormat="1" ht="15.75">
      <c r="A18" s="49"/>
    </row>
    <row r="19" s="30" customFormat="1" ht="15.75">
      <c r="A19" s="49"/>
    </row>
    <row r="20" s="30" customFormat="1" ht="15.75">
      <c r="A20" s="49"/>
    </row>
    <row r="21" s="30" customFormat="1" ht="15.75">
      <c r="A21" s="49"/>
    </row>
    <row r="22" s="30" customFormat="1" ht="15.75">
      <c r="A22" s="49"/>
    </row>
    <row r="23" s="30" customFormat="1" ht="15.75">
      <c r="A23" s="49"/>
    </row>
    <row r="24" s="30" customFormat="1" ht="15.75">
      <c r="A24" s="49"/>
    </row>
    <row r="25" s="30" customFormat="1" ht="15.75">
      <c r="A25" s="49"/>
    </row>
    <row r="26" s="30" customFormat="1" ht="15.75">
      <c r="A26" s="49"/>
    </row>
    <row r="27" s="30" customFormat="1" ht="15.75">
      <c r="A27" s="49"/>
    </row>
    <row r="28" s="30" customFormat="1" ht="15.75">
      <c r="A28" s="49"/>
    </row>
    <row r="29" s="30" customFormat="1" ht="15.75">
      <c r="A29" s="49"/>
    </row>
    <row r="30" s="30" customFormat="1" ht="15.75">
      <c r="A30" s="49"/>
    </row>
    <row r="31" s="30" customFormat="1" ht="15.75">
      <c r="A31" s="49"/>
    </row>
    <row r="32" s="30" customFormat="1" ht="15.75">
      <c r="A32" s="49"/>
    </row>
    <row r="33" s="30" customFormat="1" ht="15.75">
      <c r="A33" s="49"/>
    </row>
    <row r="34" s="30" customFormat="1" ht="15.75">
      <c r="A34" s="49"/>
    </row>
    <row r="35" s="30" customFormat="1" ht="15.75">
      <c r="A35" s="49"/>
    </row>
    <row r="36" s="30" customFormat="1" ht="15.75">
      <c r="A36" s="49"/>
    </row>
    <row r="37" s="30" customFormat="1" ht="15.75">
      <c r="A37" s="49"/>
    </row>
    <row r="38" s="30" customFormat="1" ht="15.75">
      <c r="A38" s="49"/>
    </row>
    <row r="39" s="30" customFormat="1" ht="15.75">
      <c r="A39" s="49"/>
    </row>
    <row r="40" s="30" customFormat="1" ht="15.75">
      <c r="A40" s="49"/>
    </row>
    <row r="41" s="30" customFormat="1" ht="15.75">
      <c r="A41" s="49"/>
    </row>
    <row r="42" s="30" customFormat="1" ht="15.75">
      <c r="A42" s="49"/>
    </row>
    <row r="43" s="30" customFormat="1" ht="15.75">
      <c r="A43" s="49"/>
    </row>
    <row r="44" s="30" customFormat="1" ht="15.75">
      <c r="A44" s="49"/>
    </row>
    <row r="45" s="30" customFormat="1" ht="15.75">
      <c r="A45" s="49"/>
    </row>
    <row r="46" s="30" customFormat="1" ht="15.75">
      <c r="A46" s="49"/>
    </row>
    <row r="47" s="30" customFormat="1" ht="15.75">
      <c r="A47" s="49"/>
    </row>
    <row r="48" s="30" customFormat="1" ht="15.75">
      <c r="A48" s="49"/>
    </row>
    <row r="49" s="30" customFormat="1" ht="15.75">
      <c r="A49" s="49"/>
    </row>
    <row r="50" s="30" customFormat="1" ht="15.75">
      <c r="A50" s="49"/>
    </row>
    <row r="51" s="30" customFormat="1" ht="15.75">
      <c r="A51" s="49"/>
    </row>
    <row r="52" s="30" customFormat="1" ht="15.75">
      <c r="A52" s="49"/>
    </row>
    <row r="53" s="30" customFormat="1" ht="15.75">
      <c r="A53" s="49"/>
    </row>
    <row r="54" s="30" customFormat="1" ht="15.75">
      <c r="A54" s="49"/>
    </row>
    <row r="55" s="30" customFormat="1" ht="15.75">
      <c r="A55" s="49"/>
    </row>
    <row r="56" s="30" customFormat="1" ht="15.75">
      <c r="A56" s="49"/>
    </row>
    <row r="57" s="30" customFormat="1" ht="15.75">
      <c r="A57" s="49"/>
    </row>
    <row r="58" s="30" customFormat="1" ht="15.75">
      <c r="A58" s="49"/>
    </row>
    <row r="59" s="30" customFormat="1" ht="15.75">
      <c r="A59" s="49"/>
    </row>
    <row r="60" s="30" customFormat="1" ht="15.75">
      <c r="A60" s="49"/>
    </row>
    <row r="61" s="30" customFormat="1" ht="15.75">
      <c r="A61" s="49"/>
    </row>
    <row r="62" s="30" customFormat="1" ht="15.75">
      <c r="A62" s="49"/>
    </row>
    <row r="63" s="30" customFormat="1" ht="15.75">
      <c r="A63" s="49"/>
    </row>
    <row r="64" s="30" customFormat="1" ht="15.75">
      <c r="A64" s="49"/>
    </row>
    <row r="65" s="30" customFormat="1" ht="15.75">
      <c r="A65" s="49"/>
    </row>
    <row r="66" s="30" customFormat="1" ht="15.75">
      <c r="A66" s="49"/>
    </row>
    <row r="67" s="30" customFormat="1" ht="15.75">
      <c r="A67" s="49"/>
    </row>
    <row r="68" s="30" customFormat="1" ht="15.75">
      <c r="A68" s="49"/>
    </row>
    <row r="69" s="30" customFormat="1" ht="15.75">
      <c r="A69" s="49"/>
    </row>
    <row r="70" s="30" customFormat="1" ht="15.75">
      <c r="A70" s="49"/>
    </row>
    <row r="71" s="30" customFormat="1" ht="15.75">
      <c r="A71" s="49"/>
    </row>
    <row r="72" s="30" customFormat="1" ht="15.75">
      <c r="A72" s="49"/>
    </row>
    <row r="73" s="30" customFormat="1" ht="15.75">
      <c r="A73" s="49"/>
    </row>
    <row r="74" s="30" customFormat="1" ht="15.75">
      <c r="A74" s="49"/>
    </row>
    <row r="75" s="30" customFormat="1" ht="15.75">
      <c r="A75" s="49"/>
    </row>
    <row r="76" s="30" customFormat="1" ht="15.75">
      <c r="A76" s="49"/>
    </row>
    <row r="77" s="30" customFormat="1" ht="15.75">
      <c r="A77" s="49"/>
    </row>
    <row r="78" s="30" customFormat="1" ht="15.75">
      <c r="A78" s="49"/>
    </row>
    <row r="79" s="30" customFormat="1" ht="15.75">
      <c r="A79" s="49"/>
    </row>
    <row r="80" s="30" customFormat="1" ht="15.75">
      <c r="A80" s="49"/>
    </row>
    <row r="81" s="30" customFormat="1" ht="15.75">
      <c r="A81" s="49"/>
    </row>
    <row r="82" s="30" customFormat="1" ht="15.75">
      <c r="A82" s="49"/>
    </row>
    <row r="83" s="30" customFormat="1" ht="15.75">
      <c r="A83" s="49"/>
    </row>
    <row r="84" s="30" customFormat="1" ht="15.75">
      <c r="A84" s="49"/>
    </row>
    <row r="85" s="30" customFormat="1" ht="15.75">
      <c r="A85" s="49"/>
    </row>
    <row r="86" s="30" customFormat="1" ht="15.75">
      <c r="A86" s="49"/>
    </row>
    <row r="87" s="30" customFormat="1" ht="15.75">
      <c r="A87" s="49"/>
    </row>
    <row r="88" s="30" customFormat="1" ht="15.75">
      <c r="A88" s="49"/>
    </row>
    <row r="89" s="30" customFormat="1" ht="15.75">
      <c r="A89" s="49"/>
    </row>
    <row r="90" s="30" customFormat="1" ht="15.75">
      <c r="A90" s="49"/>
    </row>
    <row r="91" s="30" customFormat="1" ht="15.75">
      <c r="A91" s="49"/>
    </row>
    <row r="92" s="30" customFormat="1" ht="15.75">
      <c r="A92" s="49"/>
    </row>
    <row r="93" s="30" customFormat="1" ht="15.75">
      <c r="A93" s="49"/>
    </row>
    <row r="94" s="30" customFormat="1" ht="15.75">
      <c r="A94" s="49"/>
    </row>
    <row r="95" s="30" customFormat="1" ht="15.75">
      <c r="A95" s="49"/>
    </row>
    <row r="96" s="30" customFormat="1" ht="15.75">
      <c r="A96" s="49"/>
    </row>
    <row r="97" s="30" customFormat="1" ht="15.75">
      <c r="A97" s="49"/>
    </row>
    <row r="98" s="30" customFormat="1" ht="15.75">
      <c r="A98" s="49"/>
    </row>
    <row r="99" s="30" customFormat="1" ht="15.75">
      <c r="A99" s="49"/>
    </row>
    <row r="100" s="30" customFormat="1" ht="15.75">
      <c r="A100" s="49"/>
    </row>
    <row r="101" s="30" customFormat="1" ht="15.75">
      <c r="A101" s="49"/>
    </row>
    <row r="102" s="30" customFormat="1" ht="15.75">
      <c r="A102" s="49"/>
    </row>
    <row r="103" s="30" customFormat="1" ht="15.75">
      <c r="A103" s="49"/>
    </row>
    <row r="104" s="30" customFormat="1" ht="15.75">
      <c r="A104" s="49"/>
    </row>
    <row r="105" s="30" customFormat="1" ht="15.75">
      <c r="A105" s="49"/>
    </row>
    <row r="106" s="30" customFormat="1" ht="15.75">
      <c r="A106" s="49"/>
    </row>
    <row r="107" s="30" customFormat="1" ht="15.75">
      <c r="A107" s="49"/>
    </row>
    <row r="108" s="30" customFormat="1" ht="15.75">
      <c r="A108" s="49"/>
    </row>
    <row r="109" s="30" customFormat="1" ht="15.75">
      <c r="A109" s="49"/>
    </row>
    <row r="110" s="30" customFormat="1" ht="15.75">
      <c r="A110" s="49"/>
    </row>
    <row r="111" s="30" customFormat="1" ht="15.75">
      <c r="A111" s="49"/>
    </row>
    <row r="112" s="30" customFormat="1" ht="15.75">
      <c r="A112" s="49"/>
    </row>
    <row r="113" s="30" customFormat="1" ht="15.75">
      <c r="A113" s="49"/>
    </row>
    <row r="114" s="30" customFormat="1" ht="15.75">
      <c r="A114" s="49"/>
    </row>
    <row r="115" s="30" customFormat="1" ht="15.75">
      <c r="A115" s="49"/>
    </row>
    <row r="116" s="30" customFormat="1" ht="15.75">
      <c r="A116" s="49"/>
    </row>
    <row r="117" s="30" customFormat="1" ht="15.75">
      <c r="A117" s="49"/>
    </row>
    <row r="118" s="30" customFormat="1" ht="15.75">
      <c r="A118" s="49"/>
    </row>
    <row r="119" s="30" customFormat="1" ht="15.75">
      <c r="A119" s="49"/>
    </row>
    <row r="120" s="30" customFormat="1" ht="15.75">
      <c r="A120" s="49"/>
    </row>
    <row r="121" s="30" customFormat="1" ht="15.75">
      <c r="A121" s="49"/>
    </row>
    <row r="122" s="30" customFormat="1" ht="15.75">
      <c r="A122" s="49"/>
    </row>
    <row r="123" s="30" customFormat="1" ht="15.75">
      <c r="A123" s="49"/>
    </row>
    <row r="124" s="30" customFormat="1" ht="15.75">
      <c r="A124" s="49"/>
    </row>
    <row r="125" s="30" customFormat="1" ht="15.75">
      <c r="A125" s="49"/>
    </row>
    <row r="126" s="30" customFormat="1" ht="15.75">
      <c r="A126" s="49"/>
    </row>
    <row r="127" s="30" customFormat="1" ht="15.75">
      <c r="A127" s="49"/>
    </row>
    <row r="128" s="30" customFormat="1" ht="15.75">
      <c r="A128" s="49"/>
    </row>
    <row r="129" s="30" customFormat="1" ht="15.75">
      <c r="A129" s="49"/>
    </row>
    <row r="130" s="30" customFormat="1" ht="15.75">
      <c r="A130" s="49"/>
    </row>
    <row r="131" s="30" customFormat="1" ht="15.75">
      <c r="A131" s="49"/>
    </row>
    <row r="132" s="30" customFormat="1" ht="15.75">
      <c r="A132" s="49"/>
    </row>
    <row r="133" s="30" customFormat="1" ht="15.75">
      <c r="A133" s="49"/>
    </row>
    <row r="134" s="30" customFormat="1" ht="15.75">
      <c r="A134" s="49"/>
    </row>
    <row r="135" s="30" customFormat="1" ht="15.75">
      <c r="A135" s="49"/>
    </row>
    <row r="136" s="30" customFormat="1" ht="15.75">
      <c r="A136" s="49"/>
    </row>
    <row r="137" s="30" customFormat="1" ht="15.75">
      <c r="A137" s="49"/>
    </row>
    <row r="138" s="30" customFormat="1" ht="15.75">
      <c r="A138" s="49"/>
    </row>
    <row r="139" s="30" customFormat="1" ht="15.75">
      <c r="A139" s="49"/>
    </row>
    <row r="140" s="30" customFormat="1" ht="15.75">
      <c r="A140" s="49"/>
    </row>
    <row r="141" s="30" customFormat="1" ht="15.75">
      <c r="A141" s="49"/>
    </row>
    <row r="142" s="30" customFormat="1" ht="15.75">
      <c r="A142" s="49"/>
    </row>
    <row r="143" s="30" customFormat="1" ht="15.75">
      <c r="A143" s="49"/>
    </row>
    <row r="144" s="30" customFormat="1" ht="15.75">
      <c r="A144" s="49"/>
    </row>
    <row r="145" s="30" customFormat="1" ht="15.75">
      <c r="A145" s="49"/>
    </row>
    <row r="146" s="30" customFormat="1" ht="15.75">
      <c r="A146" s="49"/>
    </row>
    <row r="147" s="30" customFormat="1" ht="15.75">
      <c r="A147" s="49"/>
    </row>
    <row r="148" s="30" customFormat="1" ht="15.75">
      <c r="A148" s="49"/>
    </row>
    <row r="149" s="30" customFormat="1" ht="15.75">
      <c r="A149" s="49"/>
    </row>
    <row r="150" s="30" customFormat="1" ht="15.75">
      <c r="A150" s="49"/>
    </row>
    <row r="151" s="30" customFormat="1" ht="15.75">
      <c r="A151" s="49"/>
    </row>
    <row r="152" s="30" customFormat="1" ht="15.75">
      <c r="A152" s="49"/>
    </row>
    <row r="153" s="30" customFormat="1" ht="15.75">
      <c r="A153" s="49"/>
    </row>
    <row r="154" s="30" customFormat="1" ht="15.75">
      <c r="A154" s="49"/>
    </row>
    <row r="155" s="30" customFormat="1" ht="15.75">
      <c r="A155" s="49"/>
    </row>
    <row r="156" s="30" customFormat="1" ht="15.75">
      <c r="A156" s="49"/>
    </row>
    <row r="157" s="30" customFormat="1" ht="15.75">
      <c r="A157" s="49"/>
    </row>
    <row r="158" s="30" customFormat="1" ht="15.75">
      <c r="A158" s="49"/>
    </row>
    <row r="159" s="30" customFormat="1" ht="15.75">
      <c r="A159" s="49"/>
    </row>
    <row r="160" s="30" customFormat="1" ht="15.75">
      <c r="A160" s="49"/>
    </row>
    <row r="161" s="30" customFormat="1" ht="15.75">
      <c r="A161" s="49"/>
    </row>
    <row r="162" s="30" customFormat="1" ht="15.75">
      <c r="A162" s="49"/>
    </row>
    <row r="163" s="30" customFormat="1" ht="15.75">
      <c r="A163" s="49"/>
    </row>
    <row r="164" s="30" customFormat="1" ht="15.75">
      <c r="A164" s="49"/>
    </row>
    <row r="165" s="30" customFormat="1" ht="15.75">
      <c r="A165" s="49"/>
    </row>
    <row r="166" s="30" customFormat="1" ht="15.75">
      <c r="A166" s="49"/>
    </row>
    <row r="167" s="30" customFormat="1" ht="15.75">
      <c r="A167" s="49"/>
    </row>
    <row r="168" s="30" customFormat="1" ht="15.75">
      <c r="A168" s="49"/>
    </row>
    <row r="169" s="30" customFormat="1" ht="15.75">
      <c r="A169" s="49"/>
    </row>
    <row r="170" s="30" customFormat="1" ht="15.75">
      <c r="A170" s="49"/>
    </row>
    <row r="171" s="30" customFormat="1" ht="15.75">
      <c r="A171" s="49"/>
    </row>
    <row r="172" s="30" customFormat="1" ht="15.75">
      <c r="A172" s="49"/>
    </row>
    <row r="173" s="30" customFormat="1" ht="15.75">
      <c r="A173" s="49"/>
    </row>
    <row r="174" s="30" customFormat="1" ht="15.75">
      <c r="A174" s="49"/>
    </row>
    <row r="175" s="30" customFormat="1" ht="15.75">
      <c r="A175" s="49"/>
    </row>
    <row r="176" s="30" customFormat="1" ht="15.75">
      <c r="A176" s="49"/>
    </row>
    <row r="177" s="30" customFormat="1" ht="15.75">
      <c r="A177" s="49"/>
    </row>
    <row r="178" s="30" customFormat="1" ht="15.75">
      <c r="A178" s="49"/>
    </row>
    <row r="179" s="30" customFormat="1" ht="15.75">
      <c r="A179" s="49"/>
    </row>
    <row r="180" s="30" customFormat="1" ht="15.75">
      <c r="A180" s="49"/>
    </row>
    <row r="181" s="30" customFormat="1" ht="15.75">
      <c r="A181" s="49"/>
    </row>
    <row r="182" s="30" customFormat="1" ht="15.75">
      <c r="A182" s="49"/>
    </row>
    <row r="183" s="30" customFormat="1" ht="15.75">
      <c r="A183" s="49"/>
    </row>
    <row r="184" s="30" customFormat="1" ht="15.75">
      <c r="A184" s="49"/>
    </row>
    <row r="185" s="30" customFormat="1" ht="15.75">
      <c r="A185" s="49"/>
    </row>
    <row r="186" s="30" customFormat="1" ht="15.75">
      <c r="A186" s="49"/>
    </row>
    <row r="187" s="30" customFormat="1" ht="15.75">
      <c r="A187" s="49"/>
    </row>
    <row r="188" s="30" customFormat="1" ht="15.75">
      <c r="A188" s="49"/>
    </row>
    <row r="189" s="30" customFormat="1" ht="15.75">
      <c r="A189" s="49"/>
    </row>
    <row r="190" s="30" customFormat="1" ht="15.75">
      <c r="A190" s="49"/>
    </row>
    <row r="191" s="30" customFormat="1" ht="15.75">
      <c r="A191" s="49"/>
    </row>
    <row r="192" s="30" customFormat="1" ht="15.75">
      <c r="A192" s="49"/>
    </row>
    <row r="193" s="30" customFormat="1" ht="15.75">
      <c r="A193" s="49"/>
    </row>
    <row r="194" s="30" customFormat="1" ht="15.75">
      <c r="A194" s="49"/>
    </row>
    <row r="195" s="30" customFormat="1" ht="15.75">
      <c r="A195" s="49"/>
    </row>
    <row r="196" s="30" customFormat="1" ht="15.75">
      <c r="A196" s="49"/>
    </row>
    <row r="197" s="30" customFormat="1" ht="15.75">
      <c r="A197" s="49"/>
    </row>
    <row r="198" s="30" customFormat="1" ht="15.75">
      <c r="A198" s="49"/>
    </row>
    <row r="199" s="30" customFormat="1" ht="15.75">
      <c r="A199" s="49"/>
    </row>
    <row r="200" s="30" customFormat="1" ht="15.75">
      <c r="A200" s="49"/>
    </row>
    <row r="201" s="30" customFormat="1" ht="15.75">
      <c r="A201" s="49"/>
    </row>
    <row r="202" s="30" customFormat="1" ht="15.75">
      <c r="A202" s="49"/>
    </row>
    <row r="203" s="30" customFormat="1" ht="15.75">
      <c r="A203" s="49"/>
    </row>
    <row r="204" s="30" customFormat="1" ht="15.75">
      <c r="A204" s="49"/>
    </row>
    <row r="205" s="30" customFormat="1" ht="15.75">
      <c r="A205" s="49"/>
    </row>
    <row r="206" s="30" customFormat="1" ht="15.75">
      <c r="A206" s="49"/>
    </row>
    <row r="207" s="30" customFormat="1" ht="15.75">
      <c r="A207" s="49"/>
    </row>
    <row r="208" s="30" customFormat="1" ht="15.75">
      <c r="A208" s="49"/>
    </row>
    <row r="209" s="30" customFormat="1" ht="15.75">
      <c r="A209" s="49"/>
    </row>
    <row r="210" s="30" customFormat="1" ht="15.75">
      <c r="A210" s="49"/>
    </row>
    <row r="211" s="30" customFormat="1" ht="15.75">
      <c r="A211" s="49"/>
    </row>
    <row r="212" s="30" customFormat="1" ht="15.75">
      <c r="A212" s="49"/>
    </row>
    <row r="213" s="30" customFormat="1" ht="15.75">
      <c r="A213" s="49"/>
    </row>
    <row r="214" s="30" customFormat="1" ht="15.75">
      <c r="A214" s="49"/>
    </row>
    <row r="215" s="30" customFormat="1" ht="15.75">
      <c r="A215" s="49"/>
    </row>
    <row r="216" s="30" customFormat="1" ht="15.75">
      <c r="A216" s="49"/>
    </row>
    <row r="217" s="30" customFormat="1" ht="15.75">
      <c r="A217" s="49"/>
    </row>
    <row r="218" s="30" customFormat="1" ht="15.75">
      <c r="A218" s="49"/>
    </row>
    <row r="219" s="30" customFormat="1" ht="15.75">
      <c r="A219" s="49"/>
    </row>
    <row r="220" s="30" customFormat="1" ht="15.75">
      <c r="A220" s="49"/>
    </row>
    <row r="221" s="30" customFormat="1" ht="15.75">
      <c r="A221" s="49"/>
    </row>
    <row r="222" s="30" customFormat="1" ht="15.75">
      <c r="A222" s="49"/>
    </row>
    <row r="223" s="30" customFormat="1" ht="15.75">
      <c r="A223" s="49"/>
    </row>
    <row r="224" s="30" customFormat="1" ht="15.75">
      <c r="A224" s="49"/>
    </row>
    <row r="225" s="30" customFormat="1" ht="15.75">
      <c r="A225" s="49"/>
    </row>
    <row r="226" s="30" customFormat="1" ht="15.75">
      <c r="A226" s="49"/>
    </row>
    <row r="227" s="30" customFormat="1" ht="15.75">
      <c r="A227" s="49"/>
    </row>
    <row r="228" s="30" customFormat="1" ht="15.75">
      <c r="A228" s="49"/>
    </row>
    <row r="229" s="30" customFormat="1" ht="15.75">
      <c r="A229" s="49"/>
    </row>
    <row r="230" s="30" customFormat="1" ht="15.75">
      <c r="A230" s="49"/>
    </row>
    <row r="231" s="30" customFormat="1" ht="15.75">
      <c r="A231" s="49"/>
    </row>
    <row r="232" s="30" customFormat="1" ht="15.75">
      <c r="A232" s="49"/>
    </row>
    <row r="233" s="30" customFormat="1" ht="15.75">
      <c r="A233" s="49"/>
    </row>
    <row r="234" s="30" customFormat="1" ht="15.75">
      <c r="A234" s="49"/>
    </row>
    <row r="235" s="30" customFormat="1" ht="15.75">
      <c r="A235" s="49"/>
    </row>
    <row r="236" s="30" customFormat="1" ht="15.75">
      <c r="A236" s="49"/>
    </row>
    <row r="237" s="30" customFormat="1" ht="15.75">
      <c r="A237" s="49"/>
    </row>
    <row r="238" s="30" customFormat="1" ht="15.75">
      <c r="A238" s="49"/>
    </row>
    <row r="239" s="30" customFormat="1" ht="15.75">
      <c r="A239" s="49"/>
    </row>
    <row r="240" s="30" customFormat="1" ht="15.75">
      <c r="A240" s="49"/>
    </row>
    <row r="241" s="30" customFormat="1" ht="15.75">
      <c r="A241" s="49"/>
    </row>
    <row r="242" s="30" customFormat="1" ht="15.75">
      <c r="A242" s="49"/>
    </row>
    <row r="243" s="30" customFormat="1" ht="15.75">
      <c r="A243" s="49"/>
    </row>
    <row r="244" s="30" customFormat="1" ht="15.75">
      <c r="A244" s="49"/>
    </row>
    <row r="245" s="30" customFormat="1" ht="15.75">
      <c r="A245" s="49"/>
    </row>
    <row r="246" s="30" customFormat="1" ht="15.75">
      <c r="A246" s="49"/>
    </row>
    <row r="247" s="30" customFormat="1" ht="15.75">
      <c r="A247" s="49"/>
    </row>
    <row r="248" s="30" customFormat="1" ht="15.75">
      <c r="A248" s="49"/>
    </row>
    <row r="249" s="30" customFormat="1" ht="15.75">
      <c r="A249" s="49"/>
    </row>
    <row r="250" s="30" customFormat="1" ht="15.75">
      <c r="A250" s="49"/>
    </row>
    <row r="251" s="30" customFormat="1" ht="15.75">
      <c r="A251" s="49"/>
    </row>
    <row r="252" s="30" customFormat="1" ht="15.75">
      <c r="A252" s="49"/>
    </row>
    <row r="253" s="30" customFormat="1" ht="15.75">
      <c r="A253" s="49"/>
    </row>
    <row r="254" s="30" customFormat="1" ht="15.75">
      <c r="A254" s="49"/>
    </row>
    <row r="255" s="30" customFormat="1" ht="15.75">
      <c r="A255" s="49"/>
    </row>
    <row r="256" s="30" customFormat="1" ht="15.75">
      <c r="A256" s="49"/>
    </row>
    <row r="257" s="30" customFormat="1" ht="15.75">
      <c r="A257" s="49"/>
    </row>
    <row r="258" s="30" customFormat="1" ht="15.75">
      <c r="A258" s="49"/>
    </row>
    <row r="259" s="30" customFormat="1" ht="15.75">
      <c r="A259" s="49"/>
    </row>
    <row r="260" s="30" customFormat="1" ht="15.75">
      <c r="A260" s="49"/>
    </row>
    <row r="261" s="30" customFormat="1" ht="15.75">
      <c r="A261" s="49"/>
    </row>
    <row r="262" s="30" customFormat="1" ht="15.75">
      <c r="A262" s="49"/>
    </row>
    <row r="263" s="30" customFormat="1" ht="15.75">
      <c r="A263" s="49"/>
    </row>
    <row r="264" s="30" customFormat="1" ht="15.75">
      <c r="A264" s="49"/>
    </row>
    <row r="265" s="30" customFormat="1" ht="15.75">
      <c r="A265" s="49"/>
    </row>
    <row r="266" s="30" customFormat="1" ht="15.75">
      <c r="A266" s="49"/>
    </row>
    <row r="267" s="30" customFormat="1" ht="15.75">
      <c r="A267" s="49"/>
    </row>
    <row r="268" s="30" customFormat="1" ht="15.75">
      <c r="A268" s="49"/>
    </row>
    <row r="269" s="30" customFormat="1" ht="15.75">
      <c r="A269" s="49"/>
    </row>
    <row r="270" s="30" customFormat="1" ht="15.75">
      <c r="A270" s="49"/>
    </row>
    <row r="271" s="30" customFormat="1" ht="15.75">
      <c r="A271" s="49"/>
    </row>
    <row r="272" s="30" customFormat="1" ht="15.75">
      <c r="A272" s="49"/>
    </row>
    <row r="273" s="30" customFormat="1" ht="15.75">
      <c r="A273" s="49"/>
    </row>
    <row r="274" s="30" customFormat="1" ht="15.75">
      <c r="A274" s="49"/>
    </row>
    <row r="275" s="30" customFormat="1" ht="15.75">
      <c r="A275" s="49"/>
    </row>
    <row r="276" s="30" customFormat="1" ht="15.75">
      <c r="A276" s="49"/>
    </row>
    <row r="277" s="30" customFormat="1" ht="15.75">
      <c r="A277" s="49"/>
    </row>
    <row r="278" s="30" customFormat="1" ht="15.75">
      <c r="A278" s="49"/>
    </row>
    <row r="279" s="30" customFormat="1" ht="15.75">
      <c r="A279" s="49"/>
    </row>
    <row r="280" s="30" customFormat="1" ht="15.75">
      <c r="A280" s="49"/>
    </row>
    <row r="281" s="30" customFormat="1" ht="15.75">
      <c r="A281" s="49"/>
    </row>
    <row r="282" s="30" customFormat="1" ht="15.75">
      <c r="A282" s="49"/>
    </row>
    <row r="283" s="30" customFormat="1" ht="15.75">
      <c r="A283" s="49"/>
    </row>
    <row r="284" s="30" customFormat="1" ht="15.75">
      <c r="A284" s="49"/>
    </row>
    <row r="285" s="30" customFormat="1" ht="15.75">
      <c r="A285" s="49"/>
    </row>
    <row r="286" s="30" customFormat="1" ht="15.75">
      <c r="A286" s="49"/>
    </row>
    <row r="287" s="30" customFormat="1" ht="15.75">
      <c r="A287" s="49"/>
    </row>
    <row r="288" s="30" customFormat="1" ht="15.75">
      <c r="A288" s="49"/>
    </row>
    <row r="289" s="30" customFormat="1" ht="15.75">
      <c r="A289" s="49"/>
    </row>
    <row r="290" s="30" customFormat="1" ht="15.75">
      <c r="A290" s="49"/>
    </row>
    <row r="291" s="30" customFormat="1" ht="15.75">
      <c r="A291" s="49"/>
    </row>
    <row r="292" s="30" customFormat="1" ht="15.75">
      <c r="A292" s="49"/>
    </row>
    <row r="293" s="30" customFormat="1" ht="15.75">
      <c r="A293" s="49"/>
    </row>
    <row r="294" s="30" customFormat="1" ht="15.75">
      <c r="A294" s="49"/>
    </row>
    <row r="295" s="30" customFormat="1" ht="15.75">
      <c r="A295" s="49"/>
    </row>
    <row r="296" s="30" customFormat="1" ht="15.75">
      <c r="A296" s="49"/>
    </row>
    <row r="297" s="30" customFormat="1" ht="15.75">
      <c r="A297" s="49"/>
    </row>
    <row r="298" s="30" customFormat="1" ht="15.75">
      <c r="A298" s="49"/>
    </row>
    <row r="299" s="30" customFormat="1" ht="15.75">
      <c r="A299" s="49"/>
    </row>
    <row r="300" s="30" customFormat="1" ht="15.75">
      <c r="A300" s="49"/>
    </row>
    <row r="301" s="30" customFormat="1" ht="15.75">
      <c r="A301" s="49"/>
    </row>
    <row r="302" s="30" customFormat="1" ht="15.75">
      <c r="A302" s="49"/>
    </row>
    <row r="303" s="30" customFormat="1" ht="15.75">
      <c r="A303" s="49"/>
    </row>
    <row r="304" s="30" customFormat="1" ht="15.75">
      <c r="A304" s="49"/>
    </row>
    <row r="305" s="30" customFormat="1" ht="15.75">
      <c r="A305" s="49"/>
    </row>
    <row r="306" s="30" customFormat="1" ht="15.75">
      <c r="A306" s="49"/>
    </row>
    <row r="307" s="30" customFormat="1" ht="15.75">
      <c r="A307" s="49"/>
    </row>
    <row r="308" s="30" customFormat="1" ht="15.75">
      <c r="A308" s="49"/>
    </row>
    <row r="309" s="30" customFormat="1" ht="15.75">
      <c r="A309" s="49"/>
    </row>
    <row r="310" s="30" customFormat="1" ht="15.75">
      <c r="A310" s="49"/>
    </row>
    <row r="311" s="30" customFormat="1" ht="15.75">
      <c r="A311" s="49"/>
    </row>
    <row r="312" s="30" customFormat="1" ht="15.75">
      <c r="A312" s="49"/>
    </row>
    <row r="313" s="30" customFormat="1" ht="15.75">
      <c r="A313" s="49"/>
    </row>
    <row r="314" s="30" customFormat="1" ht="15.75">
      <c r="A314" s="49"/>
    </row>
    <row r="315" s="30" customFormat="1" ht="15.75">
      <c r="A315" s="49"/>
    </row>
    <row r="316" s="30" customFormat="1" ht="15.75">
      <c r="A316" s="49"/>
    </row>
    <row r="317" s="30" customFormat="1" ht="15.75">
      <c r="A317" s="49"/>
    </row>
    <row r="318" s="30" customFormat="1" ht="15.75">
      <c r="A318" s="49"/>
    </row>
    <row r="319" s="30" customFormat="1" ht="15.75">
      <c r="A319" s="49"/>
    </row>
    <row r="320" s="30" customFormat="1" ht="15.75">
      <c r="A320" s="49"/>
    </row>
    <row r="321" s="30" customFormat="1" ht="15.75">
      <c r="A321" s="49"/>
    </row>
    <row r="322" s="30" customFormat="1" ht="15.75">
      <c r="A322" s="49"/>
    </row>
    <row r="323" s="30" customFormat="1" ht="15.75">
      <c r="A323" s="49"/>
    </row>
    <row r="324" s="30" customFormat="1" ht="15.75">
      <c r="A324" s="49"/>
    </row>
    <row r="325" s="30" customFormat="1" ht="15.75">
      <c r="A325" s="49"/>
    </row>
    <row r="326" s="30" customFormat="1" ht="15.75">
      <c r="A326" s="49"/>
    </row>
    <row r="327" s="30" customFormat="1" ht="15.75">
      <c r="A327" s="49"/>
    </row>
    <row r="328" s="30" customFormat="1" ht="15.75">
      <c r="A328" s="49"/>
    </row>
    <row r="329" s="30" customFormat="1" ht="15.75">
      <c r="A329" s="49"/>
    </row>
    <row r="330" s="30" customFormat="1" ht="15.75">
      <c r="A330" s="49"/>
    </row>
    <row r="331" s="30" customFormat="1" ht="15.75">
      <c r="A331" s="49"/>
    </row>
    <row r="332" s="30" customFormat="1" ht="15.75">
      <c r="A332" s="49"/>
    </row>
    <row r="333" s="30" customFormat="1" ht="15.75">
      <c r="A333" s="49"/>
    </row>
    <row r="334" s="30" customFormat="1" ht="15.75">
      <c r="A334" s="49"/>
    </row>
    <row r="335" s="30" customFormat="1" ht="15.75">
      <c r="A335" s="49"/>
    </row>
    <row r="336" s="30" customFormat="1" ht="15.75">
      <c r="A336" s="49"/>
    </row>
    <row r="337" s="30" customFormat="1" ht="15.75">
      <c r="A337" s="49"/>
    </row>
    <row r="338" s="30" customFormat="1" ht="15.75">
      <c r="A338" s="49"/>
    </row>
    <row r="339" s="30" customFormat="1" ht="15.75">
      <c r="A339" s="49"/>
    </row>
    <row r="340" s="30" customFormat="1" ht="15.75">
      <c r="A340" s="49"/>
    </row>
    <row r="341" s="30" customFormat="1" ht="15.75">
      <c r="A341" s="49"/>
    </row>
    <row r="342" s="30" customFormat="1" ht="15.75">
      <c r="A342" s="49"/>
    </row>
    <row r="343" s="30" customFormat="1" ht="15.75">
      <c r="A343" s="49"/>
    </row>
    <row r="344" s="30" customFormat="1" ht="15.75">
      <c r="A344" s="49"/>
    </row>
    <row r="345" s="30" customFormat="1" ht="15.75">
      <c r="A345" s="49"/>
    </row>
    <row r="346" s="30" customFormat="1" ht="15.75">
      <c r="A346" s="49"/>
    </row>
    <row r="347" s="30" customFormat="1" ht="15.75">
      <c r="A347" s="49"/>
    </row>
    <row r="348" s="30" customFormat="1" ht="15.75">
      <c r="A348" s="49"/>
    </row>
    <row r="349" s="30" customFormat="1" ht="15.75">
      <c r="A349" s="49"/>
    </row>
    <row r="350" s="30" customFormat="1" ht="15.75">
      <c r="A350" s="49"/>
    </row>
    <row r="351" s="30" customFormat="1" ht="15.75">
      <c r="A351" s="49"/>
    </row>
    <row r="352" s="30" customFormat="1" ht="15.75">
      <c r="A352" s="49"/>
    </row>
    <row r="353" s="30" customFormat="1" ht="15.75">
      <c r="A353" s="49"/>
    </row>
    <row r="354" s="30" customFormat="1" ht="15.75">
      <c r="A354" s="49"/>
    </row>
    <row r="355" s="30" customFormat="1" ht="15.75">
      <c r="A355" s="49"/>
    </row>
    <row r="356" s="30" customFormat="1" ht="15.75">
      <c r="A356" s="49"/>
    </row>
    <row r="357" s="30" customFormat="1" ht="15.75">
      <c r="A357" s="49"/>
    </row>
    <row r="358" s="30" customFormat="1" ht="15.75">
      <c r="A358" s="49"/>
    </row>
    <row r="359" s="30" customFormat="1" ht="15.75">
      <c r="A359" s="49"/>
    </row>
    <row r="360" s="30" customFormat="1" ht="15.75">
      <c r="A360" s="49"/>
    </row>
    <row r="361" s="30" customFormat="1" ht="15.75">
      <c r="A361" s="49"/>
    </row>
    <row r="362" s="30" customFormat="1" ht="15.75">
      <c r="A362" s="49"/>
    </row>
    <row r="363" s="30" customFormat="1" ht="15.75">
      <c r="A363" s="49"/>
    </row>
    <row r="364" s="30" customFormat="1" ht="15.75">
      <c r="A364" s="49"/>
    </row>
    <row r="365" s="30" customFormat="1" ht="15.75">
      <c r="A365" s="49"/>
    </row>
    <row r="366" s="30" customFormat="1" ht="15.75">
      <c r="A366" s="49"/>
    </row>
    <row r="367" s="30" customFormat="1" ht="15.75">
      <c r="A367" s="49"/>
    </row>
    <row r="368" s="30" customFormat="1" ht="15.75">
      <c r="A368" s="49"/>
    </row>
    <row r="369" s="30" customFormat="1" ht="15.75">
      <c r="A369" s="49"/>
    </row>
    <row r="370" s="30" customFormat="1" ht="15.75">
      <c r="A370" s="49"/>
    </row>
    <row r="371" s="30" customFormat="1" ht="15.75">
      <c r="A371" s="49"/>
    </row>
    <row r="372" s="30" customFormat="1" ht="15.75">
      <c r="A372" s="49"/>
    </row>
    <row r="373" s="30" customFormat="1" ht="15.75">
      <c r="A373" s="49"/>
    </row>
    <row r="374" s="30" customFormat="1" ht="15.75">
      <c r="A374" s="49"/>
    </row>
    <row r="375" s="30" customFormat="1" ht="15.75">
      <c r="A375" s="49"/>
    </row>
    <row r="376" s="30" customFormat="1" ht="15.75">
      <c r="A376" s="49"/>
    </row>
    <row r="377" s="30" customFormat="1" ht="15.75">
      <c r="A377" s="49"/>
    </row>
    <row r="378" s="30" customFormat="1" ht="15.75">
      <c r="A378" s="49"/>
    </row>
    <row r="379" s="30" customFormat="1" ht="15.75">
      <c r="A379" s="49"/>
    </row>
    <row r="380" s="30" customFormat="1" ht="15.75">
      <c r="A380" s="49"/>
    </row>
    <row r="381" s="30" customFormat="1" ht="15.75">
      <c r="A381" s="49"/>
    </row>
    <row r="382" s="30" customFormat="1" ht="15.75">
      <c r="A382" s="49"/>
    </row>
    <row r="383" s="30" customFormat="1" ht="15.75">
      <c r="A383" s="49"/>
    </row>
    <row r="384" s="30" customFormat="1" ht="15.75">
      <c r="A384" s="49"/>
    </row>
    <row r="385" s="30" customFormat="1" ht="15.75">
      <c r="A385" s="49"/>
    </row>
    <row r="386" s="30" customFormat="1" ht="15.75">
      <c r="A386" s="49"/>
    </row>
    <row r="387" s="30" customFormat="1" ht="15.75">
      <c r="A387" s="49"/>
    </row>
    <row r="388" s="30" customFormat="1" ht="15.75">
      <c r="A388" s="49"/>
    </row>
    <row r="389" s="30" customFormat="1" ht="15.75">
      <c r="A389" s="49"/>
    </row>
    <row r="390" s="30" customFormat="1" ht="15.75">
      <c r="A390" s="49"/>
    </row>
    <row r="391" s="30" customFormat="1" ht="15.75">
      <c r="A391" s="49"/>
    </row>
    <row r="392" s="30" customFormat="1" ht="15.75">
      <c r="A392" s="49"/>
    </row>
    <row r="393" s="30" customFormat="1" ht="15.75">
      <c r="A393" s="49"/>
    </row>
    <row r="394" s="30" customFormat="1" ht="15.75">
      <c r="A394" s="49"/>
    </row>
    <row r="395" s="30" customFormat="1" ht="15.75">
      <c r="A395" s="49"/>
    </row>
    <row r="396" s="30" customFormat="1" ht="15.75">
      <c r="A396" s="49"/>
    </row>
    <row r="397" s="30" customFormat="1" ht="15.75">
      <c r="A397" s="49"/>
    </row>
    <row r="398" s="30" customFormat="1" ht="15.75">
      <c r="A398" s="49"/>
    </row>
    <row r="399" s="30" customFormat="1" ht="15.75">
      <c r="A399" s="49"/>
    </row>
    <row r="400" s="30" customFormat="1" ht="15.75">
      <c r="A400" s="49"/>
    </row>
    <row r="401" s="30" customFormat="1" ht="15.75">
      <c r="A401" s="49"/>
    </row>
    <row r="402" s="30" customFormat="1" ht="15.75">
      <c r="A402" s="49"/>
    </row>
    <row r="403" s="30" customFormat="1" ht="15.75">
      <c r="A403" s="49"/>
    </row>
    <row r="404" s="30" customFormat="1" ht="15.75">
      <c r="A404" s="49"/>
    </row>
    <row r="405" s="30" customFormat="1" ht="15.75">
      <c r="A405" s="49"/>
    </row>
    <row r="406" s="30" customFormat="1" ht="15.75">
      <c r="A406" s="49"/>
    </row>
    <row r="407" s="30" customFormat="1" ht="15.75">
      <c r="A407" s="49"/>
    </row>
    <row r="408" s="30" customFormat="1" ht="15.75">
      <c r="A408" s="49"/>
    </row>
    <row r="409" s="30" customFormat="1" ht="15.75">
      <c r="A409" s="49"/>
    </row>
    <row r="410" s="30" customFormat="1" ht="15.75">
      <c r="A410" s="49"/>
    </row>
    <row r="411" s="30" customFormat="1" ht="15.75">
      <c r="A411" s="49"/>
    </row>
    <row r="412" s="30" customFormat="1" ht="15.75">
      <c r="A412" s="49"/>
    </row>
    <row r="413" s="30" customFormat="1" ht="15.75">
      <c r="A413" s="49"/>
    </row>
    <row r="414" s="30" customFormat="1" ht="15.75">
      <c r="A414" s="49"/>
    </row>
    <row r="415" s="30" customFormat="1" ht="15.75">
      <c r="A415" s="49"/>
    </row>
    <row r="416" s="30" customFormat="1" ht="15.75">
      <c r="A416" s="49"/>
    </row>
    <row r="417" s="30" customFormat="1" ht="15.75">
      <c r="A417" s="49"/>
    </row>
    <row r="418" s="30" customFormat="1" ht="15.75">
      <c r="A418" s="49"/>
    </row>
    <row r="419" s="30" customFormat="1" ht="15.75">
      <c r="A419" s="49"/>
    </row>
    <row r="420" s="30" customFormat="1" ht="15.75">
      <c r="A420" s="49"/>
    </row>
    <row r="421" s="30" customFormat="1" ht="15.75">
      <c r="A421" s="49"/>
    </row>
    <row r="422" s="30" customFormat="1" ht="15.75">
      <c r="A422" s="49"/>
    </row>
    <row r="423" s="30" customFormat="1" ht="15.75">
      <c r="A423" s="49"/>
    </row>
    <row r="424" s="30" customFormat="1" ht="15.75">
      <c r="A424" s="49"/>
    </row>
    <row r="425" s="30" customFormat="1" ht="15.75">
      <c r="A425" s="49"/>
    </row>
    <row r="426" s="30" customFormat="1" ht="15.75">
      <c r="A426" s="49"/>
    </row>
    <row r="427" s="30" customFormat="1" ht="15.75">
      <c r="A427" s="49"/>
    </row>
    <row r="428" s="30" customFormat="1" ht="15.75">
      <c r="A428" s="49"/>
    </row>
    <row r="429" s="30" customFormat="1" ht="15.75">
      <c r="A429" s="49"/>
    </row>
    <row r="430" s="30" customFormat="1" ht="15.75">
      <c r="A430" s="49"/>
    </row>
    <row r="431" s="30" customFormat="1" ht="15.75">
      <c r="A431" s="49"/>
    </row>
    <row r="432" s="30" customFormat="1" ht="15.75">
      <c r="A432" s="49"/>
    </row>
    <row r="433" s="30" customFormat="1" ht="15.75">
      <c r="A433" s="49"/>
    </row>
    <row r="434" s="30" customFormat="1" ht="15.75">
      <c r="A434" s="49"/>
    </row>
    <row r="435" s="30" customFormat="1" ht="15.75">
      <c r="A435" s="49"/>
    </row>
    <row r="436" s="30" customFormat="1" ht="15.75">
      <c r="A436" s="49"/>
    </row>
    <row r="437" s="30" customFormat="1" ht="15.75">
      <c r="A437" s="49"/>
    </row>
    <row r="438" s="30" customFormat="1" ht="15.75">
      <c r="A438" s="49"/>
    </row>
    <row r="439" s="30" customFormat="1" ht="15.75">
      <c r="A439" s="49"/>
    </row>
    <row r="440" s="30" customFormat="1" ht="15.75">
      <c r="A440" s="49"/>
    </row>
    <row r="441" s="30" customFormat="1" ht="15.75">
      <c r="A441" s="49"/>
    </row>
    <row r="442" s="30" customFormat="1" ht="15.75">
      <c r="A442" s="49"/>
    </row>
    <row r="443" s="30" customFormat="1" ht="15.75">
      <c r="A443" s="49"/>
    </row>
    <row r="444" s="30" customFormat="1" ht="15.75">
      <c r="A444" s="49"/>
    </row>
    <row r="445" s="30" customFormat="1" ht="15.75">
      <c r="A445" s="49"/>
    </row>
    <row r="446" s="30" customFormat="1" ht="15.75">
      <c r="A446" s="49"/>
    </row>
    <row r="447" s="30" customFormat="1" ht="15.75">
      <c r="A447" s="49"/>
    </row>
    <row r="448" s="30" customFormat="1" ht="15.75">
      <c r="A448" s="49"/>
    </row>
    <row r="449" s="30" customFormat="1" ht="15.75">
      <c r="A449" s="49"/>
    </row>
    <row r="450" s="30" customFormat="1" ht="15.75">
      <c r="A450" s="49"/>
    </row>
    <row r="451" s="30" customFormat="1" ht="15.75">
      <c r="A451" s="49"/>
    </row>
    <row r="452" s="30" customFormat="1" ht="15.75">
      <c r="A452" s="49"/>
    </row>
    <row r="453" s="30" customFormat="1" ht="15.75">
      <c r="A453" s="49"/>
    </row>
    <row r="454" s="30" customFormat="1" ht="15.75">
      <c r="A454" s="49"/>
    </row>
    <row r="455" s="30" customFormat="1" ht="15.75">
      <c r="A455" s="49"/>
    </row>
    <row r="456" s="30" customFormat="1" ht="15.75">
      <c r="A456" s="49"/>
    </row>
    <row r="457" s="30" customFormat="1" ht="15.75">
      <c r="A457" s="49"/>
    </row>
    <row r="458" s="30" customFormat="1" ht="15.75">
      <c r="A458" s="49"/>
    </row>
    <row r="459" s="30" customFormat="1" ht="15.75">
      <c r="A459" s="49"/>
    </row>
    <row r="460" s="30" customFormat="1" ht="15.75">
      <c r="A460" s="49"/>
    </row>
    <row r="461" s="30" customFormat="1" ht="15.75">
      <c r="A461" s="49"/>
    </row>
    <row r="462" s="30" customFormat="1" ht="15.75">
      <c r="A462" s="49"/>
    </row>
    <row r="463" s="30" customFormat="1" ht="15.75">
      <c r="A463" s="49"/>
    </row>
    <row r="464" s="30" customFormat="1" ht="15.75">
      <c r="A464" s="49"/>
    </row>
    <row r="465" s="30" customFormat="1" ht="15.75">
      <c r="A465" s="49"/>
    </row>
    <row r="466" s="30" customFormat="1" ht="15.75">
      <c r="A466" s="49"/>
    </row>
    <row r="467" s="30" customFormat="1" ht="15.75">
      <c r="A467" s="49"/>
    </row>
    <row r="468" s="30" customFormat="1" ht="15.75">
      <c r="A468" s="49"/>
    </row>
    <row r="469" s="30" customFormat="1" ht="15.75">
      <c r="A469" s="49"/>
    </row>
    <row r="470" s="30" customFormat="1" ht="15.75">
      <c r="A470" s="49"/>
    </row>
    <row r="471" s="30" customFormat="1" ht="15.75">
      <c r="A471" s="49"/>
    </row>
    <row r="472" s="30" customFormat="1" ht="15.75">
      <c r="A472" s="49"/>
    </row>
    <row r="473" s="30" customFormat="1" ht="15.75">
      <c r="A473" s="49"/>
    </row>
    <row r="474" s="30" customFormat="1" ht="15.75">
      <c r="A474" s="49"/>
    </row>
    <row r="475" s="30" customFormat="1" ht="15.75">
      <c r="A475" s="49"/>
    </row>
    <row r="476" s="30" customFormat="1" ht="15.75">
      <c r="A476" s="49"/>
    </row>
    <row r="477" s="30" customFormat="1" ht="15.75">
      <c r="A477" s="49"/>
    </row>
    <row r="478" s="30" customFormat="1" ht="15.75">
      <c r="A478" s="49"/>
    </row>
    <row r="479" s="30" customFormat="1" ht="15.75">
      <c r="A479" s="49"/>
    </row>
    <row r="480" s="30" customFormat="1" ht="15.75">
      <c r="A480" s="49"/>
    </row>
    <row r="481" s="30" customFormat="1" ht="15.75">
      <c r="A481" s="49"/>
    </row>
    <row r="482" s="30" customFormat="1" ht="15.75">
      <c r="A482" s="49"/>
    </row>
    <row r="483" s="30" customFormat="1" ht="15.75">
      <c r="A483" s="49"/>
    </row>
    <row r="484" s="30" customFormat="1" ht="15.75">
      <c r="A484" s="49"/>
    </row>
    <row r="485" s="30" customFormat="1" ht="15.75">
      <c r="A485" s="49"/>
    </row>
    <row r="486" s="30" customFormat="1" ht="15.75">
      <c r="A486" s="49"/>
    </row>
    <row r="487" s="30" customFormat="1" ht="15.75">
      <c r="A487" s="49"/>
    </row>
    <row r="488" s="30" customFormat="1" ht="15.75">
      <c r="A488" s="49"/>
    </row>
    <row r="489" s="30" customFormat="1" ht="15.75">
      <c r="A489" s="49"/>
    </row>
    <row r="490" s="30" customFormat="1" ht="15.75">
      <c r="A490" s="49"/>
    </row>
    <row r="491" s="30" customFormat="1" ht="15.75">
      <c r="A491" s="49"/>
    </row>
    <row r="492" s="30" customFormat="1" ht="15.75">
      <c r="A492" s="49"/>
    </row>
    <row r="493" s="30" customFormat="1" ht="15.75">
      <c r="A493" s="49"/>
    </row>
    <row r="494" s="30" customFormat="1" ht="15.75">
      <c r="A494" s="49"/>
    </row>
    <row r="495" s="30" customFormat="1" ht="15.75">
      <c r="A495" s="49"/>
    </row>
    <row r="496" s="30" customFormat="1" ht="15.75">
      <c r="A496" s="49"/>
    </row>
    <row r="497" s="30" customFormat="1" ht="15.75">
      <c r="A497" s="49"/>
    </row>
    <row r="498" s="30" customFormat="1" ht="15.75">
      <c r="A498" s="49"/>
    </row>
    <row r="499" s="30" customFormat="1" ht="15.75">
      <c r="A499" s="49"/>
    </row>
    <row r="500" s="30" customFormat="1" ht="15.75">
      <c r="A500" s="49"/>
    </row>
    <row r="501" s="30" customFormat="1" ht="15.75">
      <c r="A501" s="49"/>
    </row>
    <row r="502" s="30" customFormat="1" ht="15.75">
      <c r="A502" s="49"/>
    </row>
    <row r="503" s="30" customFormat="1" ht="15.75">
      <c r="A503" s="49"/>
    </row>
    <row r="504" s="30" customFormat="1" ht="15.75">
      <c r="A504" s="49"/>
    </row>
    <row r="505" s="30" customFormat="1" ht="15.75">
      <c r="A505" s="49"/>
    </row>
    <row r="506" s="30" customFormat="1" ht="15.75">
      <c r="A506" s="49"/>
    </row>
    <row r="507" s="30" customFormat="1" ht="15.75">
      <c r="A507" s="49"/>
    </row>
    <row r="508" s="30" customFormat="1" ht="15.75">
      <c r="A508" s="49"/>
    </row>
    <row r="509" s="30" customFormat="1" ht="15.75">
      <c r="A509" s="49"/>
    </row>
    <row r="510" s="30" customFormat="1" ht="15.75">
      <c r="A510" s="49"/>
    </row>
    <row r="511" s="30" customFormat="1" ht="15.75">
      <c r="A511" s="49"/>
    </row>
    <row r="512" s="30" customFormat="1" ht="15.75">
      <c r="A512" s="49"/>
    </row>
    <row r="513" s="30" customFormat="1" ht="15.75">
      <c r="A513" s="49"/>
    </row>
    <row r="514" s="30" customFormat="1" ht="15.75">
      <c r="A514" s="49"/>
    </row>
    <row r="515" s="30" customFormat="1" ht="15.75">
      <c r="A515" s="49"/>
    </row>
    <row r="516" s="30" customFormat="1" ht="15.75">
      <c r="A516" s="49"/>
    </row>
    <row r="517" s="30" customFormat="1" ht="15.75">
      <c r="A517" s="49"/>
    </row>
    <row r="518" s="30" customFormat="1" ht="15.75">
      <c r="A518" s="49"/>
    </row>
    <row r="519" s="30" customFormat="1" ht="15.75">
      <c r="A519" s="49"/>
    </row>
    <row r="520" s="30" customFormat="1" ht="15.75">
      <c r="A520" s="49"/>
    </row>
    <row r="521" s="30" customFormat="1" ht="15.75">
      <c r="A521" s="49"/>
    </row>
    <row r="522" s="30" customFormat="1" ht="15.75">
      <c r="A522" s="49"/>
    </row>
    <row r="523" s="30" customFormat="1" ht="15.75">
      <c r="A523" s="49"/>
    </row>
    <row r="524" s="30" customFormat="1" ht="15.75">
      <c r="A524" s="49"/>
    </row>
    <row r="525" s="30" customFormat="1" ht="15.75">
      <c r="A525" s="49"/>
    </row>
    <row r="526" s="30" customFormat="1" ht="15.75">
      <c r="A526" s="49"/>
    </row>
    <row r="527" s="30" customFormat="1" ht="15.75">
      <c r="A527" s="49"/>
    </row>
    <row r="528" s="30" customFormat="1" ht="15.75">
      <c r="A528" s="49"/>
    </row>
    <row r="529" s="30" customFormat="1" ht="15.75">
      <c r="A529" s="49"/>
    </row>
    <row r="530" s="30" customFormat="1" ht="15.75">
      <c r="A530" s="49"/>
    </row>
    <row r="531" s="30" customFormat="1" ht="15.75">
      <c r="A531" s="49"/>
    </row>
    <row r="532" s="30" customFormat="1" ht="15.75">
      <c r="A532" s="49"/>
    </row>
    <row r="533" s="30" customFormat="1" ht="15.75">
      <c r="A533" s="49"/>
    </row>
    <row r="534" s="30" customFormat="1" ht="15.75">
      <c r="A534" s="49"/>
    </row>
    <row r="535" s="30" customFormat="1" ht="15.75">
      <c r="A535" s="49"/>
    </row>
    <row r="536" s="30" customFormat="1" ht="15.75">
      <c r="A536" s="49"/>
    </row>
    <row r="537" s="30" customFormat="1" ht="15.75">
      <c r="A537" s="49"/>
    </row>
    <row r="538" s="30" customFormat="1" ht="15.75">
      <c r="A538" s="49"/>
    </row>
    <row r="539" s="30" customFormat="1" ht="15.75">
      <c r="A539" s="49"/>
    </row>
    <row r="540" s="30" customFormat="1" ht="15.75">
      <c r="A540" s="49"/>
    </row>
    <row r="541" s="30" customFormat="1" ht="15.75">
      <c r="A541" s="49"/>
    </row>
    <row r="542" s="30" customFormat="1" ht="15.75">
      <c r="A542" s="49"/>
    </row>
    <row r="543" s="30" customFormat="1" ht="15.75">
      <c r="A543" s="49"/>
    </row>
    <row r="544" s="30" customFormat="1" ht="15.75">
      <c r="A544" s="49"/>
    </row>
    <row r="545" s="30" customFormat="1" ht="15.75">
      <c r="A545" s="49"/>
    </row>
    <row r="546" s="30" customFormat="1" ht="15.75">
      <c r="A546" s="49"/>
    </row>
    <row r="547" s="30" customFormat="1" ht="15.75">
      <c r="A547" s="49"/>
    </row>
    <row r="548" s="30" customFormat="1" ht="15.75">
      <c r="A548" s="49"/>
    </row>
    <row r="549" s="30" customFormat="1" ht="15.75">
      <c r="A549" s="49"/>
    </row>
    <row r="550" s="30" customFormat="1" ht="15.75">
      <c r="A550" s="49"/>
    </row>
    <row r="551" s="30" customFormat="1" ht="15.75">
      <c r="A551" s="49"/>
    </row>
    <row r="552" s="30" customFormat="1" ht="15.75">
      <c r="A552" s="49"/>
    </row>
    <row r="553" s="30" customFormat="1" ht="15.75">
      <c r="A553" s="49"/>
    </row>
    <row r="554" s="30" customFormat="1" ht="15.75">
      <c r="A554" s="49"/>
    </row>
    <row r="555" s="30" customFormat="1" ht="15.75">
      <c r="A555" s="49"/>
    </row>
    <row r="556" s="30" customFormat="1" ht="15.75">
      <c r="A556" s="49"/>
    </row>
    <row r="557" s="30" customFormat="1" ht="15.75">
      <c r="A557" s="49"/>
    </row>
    <row r="558" s="30" customFormat="1" ht="15.75">
      <c r="A558" s="49"/>
    </row>
    <row r="559" s="30" customFormat="1" ht="15.75">
      <c r="A559" s="49"/>
    </row>
    <row r="560" s="30" customFormat="1" ht="15.75">
      <c r="A560" s="49"/>
    </row>
    <row r="561" s="30" customFormat="1" ht="15.75">
      <c r="A561" s="49"/>
    </row>
    <row r="562" s="30" customFormat="1" ht="15.75">
      <c r="A562" s="49"/>
    </row>
    <row r="563" s="30" customFormat="1" ht="15.75">
      <c r="A563" s="49"/>
    </row>
    <row r="564" s="30" customFormat="1" ht="15.75">
      <c r="A564" s="49"/>
    </row>
    <row r="565" s="30" customFormat="1" ht="15.75">
      <c r="A565" s="49"/>
    </row>
    <row r="566" s="30" customFormat="1" ht="15.75">
      <c r="A566" s="49"/>
    </row>
    <row r="567" s="30" customFormat="1" ht="15.75">
      <c r="A567" s="49"/>
    </row>
    <row r="568" s="30" customFormat="1" ht="15.75">
      <c r="A568" s="49"/>
    </row>
    <row r="569" s="30" customFormat="1" ht="15.75">
      <c r="A569" s="49"/>
    </row>
    <row r="570" s="30" customFormat="1" ht="15.75">
      <c r="A570" s="49"/>
    </row>
    <row r="571" s="30" customFormat="1" ht="15.75">
      <c r="A571" s="49"/>
    </row>
    <row r="572" s="30" customFormat="1" ht="15.75">
      <c r="A572" s="49"/>
    </row>
    <row r="573" s="30" customFormat="1" ht="15.75">
      <c r="A573" s="49"/>
    </row>
    <row r="574" s="30" customFormat="1" ht="15.75">
      <c r="A574" s="49"/>
    </row>
    <row r="575" s="30" customFormat="1" ht="15.75">
      <c r="A575" s="49"/>
    </row>
    <row r="576" s="30" customFormat="1" ht="15.75">
      <c r="A576" s="49"/>
    </row>
    <row r="577" s="30" customFormat="1" ht="15.75">
      <c r="A577" s="49"/>
    </row>
    <row r="578" s="30" customFormat="1" ht="15.75">
      <c r="A578" s="49"/>
    </row>
    <row r="579" s="30" customFormat="1" ht="15.75">
      <c r="A579" s="49"/>
    </row>
    <row r="580" s="30" customFormat="1" ht="15.75">
      <c r="A580" s="49"/>
    </row>
    <row r="581" s="30" customFormat="1" ht="15.75">
      <c r="A581" s="49"/>
    </row>
    <row r="582" s="30" customFormat="1" ht="15.75">
      <c r="A582" s="49"/>
    </row>
    <row r="583" s="30" customFormat="1" ht="15.75">
      <c r="A583" s="49"/>
    </row>
    <row r="584" s="30" customFormat="1" ht="15.75">
      <c r="A584" s="49"/>
    </row>
    <row r="585" s="30" customFormat="1" ht="15.75">
      <c r="A585" s="49"/>
    </row>
    <row r="586" s="30" customFormat="1" ht="15.75">
      <c r="A586" s="49"/>
    </row>
    <row r="587" s="30" customFormat="1" ht="15.75">
      <c r="A587" s="49"/>
    </row>
    <row r="588" s="30" customFormat="1" ht="15.75">
      <c r="A588" s="49"/>
    </row>
    <row r="589" s="30" customFormat="1" ht="15.75">
      <c r="A589" s="49"/>
    </row>
    <row r="590" s="30" customFormat="1" ht="15.75">
      <c r="A590" s="49"/>
    </row>
    <row r="591" s="30" customFormat="1" ht="15.75">
      <c r="A591" s="49"/>
    </row>
    <row r="592" s="30" customFormat="1" ht="15.75">
      <c r="A592" s="49"/>
    </row>
    <row r="593" s="30" customFormat="1" ht="15.75">
      <c r="A593" s="49"/>
    </row>
    <row r="594" s="30" customFormat="1" ht="15.75">
      <c r="A594" s="49"/>
    </row>
    <row r="595" s="30" customFormat="1" ht="15.75">
      <c r="A595" s="49"/>
    </row>
    <row r="596" s="30" customFormat="1" ht="15.75">
      <c r="A596" s="49"/>
    </row>
    <row r="597" s="30" customFormat="1" ht="15.75">
      <c r="A597" s="49"/>
    </row>
    <row r="598" s="30" customFormat="1" ht="15.75">
      <c r="A598" s="49"/>
    </row>
    <row r="599" s="30" customFormat="1" ht="15.75">
      <c r="A599" s="49"/>
    </row>
    <row r="600" s="30" customFormat="1" ht="15.75">
      <c r="A600" s="49"/>
    </row>
    <row r="601" s="30" customFormat="1" ht="15.75">
      <c r="A601" s="49"/>
    </row>
    <row r="602" s="30" customFormat="1" ht="15.75">
      <c r="A602" s="49"/>
    </row>
    <row r="603" s="30" customFormat="1" ht="15.75">
      <c r="A603" s="49"/>
    </row>
    <row r="604" s="30" customFormat="1" ht="15.75">
      <c r="A604" s="49"/>
    </row>
    <row r="605" s="30" customFormat="1" ht="15.75">
      <c r="A605" s="49"/>
    </row>
    <row r="606" s="30" customFormat="1" ht="15.75">
      <c r="A606" s="49"/>
    </row>
    <row r="607" s="30" customFormat="1" ht="15.75">
      <c r="A607" s="49"/>
    </row>
    <row r="608" s="30" customFormat="1" ht="15.75">
      <c r="A608" s="49"/>
    </row>
    <row r="609" s="30" customFormat="1" ht="15.75">
      <c r="A609" s="49"/>
    </row>
    <row r="610" s="30" customFormat="1" ht="15.75">
      <c r="A610" s="49"/>
    </row>
    <row r="611" s="30" customFormat="1" ht="15.75">
      <c r="A611" s="49"/>
    </row>
    <row r="612" s="30" customFormat="1" ht="15.75">
      <c r="A612" s="49"/>
    </row>
    <row r="613" s="30" customFormat="1" ht="15.75">
      <c r="A613" s="49"/>
    </row>
    <row r="614" s="30" customFormat="1" ht="15.75">
      <c r="A614" s="49"/>
    </row>
    <row r="615" s="30" customFormat="1" ht="15.75">
      <c r="A615" s="49"/>
    </row>
    <row r="616" s="30" customFormat="1" ht="15.75">
      <c r="A616" s="49"/>
    </row>
    <row r="617" s="30" customFormat="1" ht="15.75">
      <c r="A617" s="49"/>
    </row>
    <row r="618" s="30" customFormat="1" ht="15.75">
      <c r="A618" s="49"/>
    </row>
    <row r="619" s="30" customFormat="1" ht="15.75">
      <c r="A619" s="49"/>
    </row>
    <row r="620" s="30" customFormat="1" ht="15.75">
      <c r="A620" s="49"/>
    </row>
    <row r="621" s="30" customFormat="1" ht="15.75">
      <c r="A621" s="49"/>
    </row>
    <row r="622" s="30" customFormat="1" ht="15.75">
      <c r="A622" s="49"/>
    </row>
    <row r="623" s="30" customFormat="1" ht="15.75">
      <c r="A623" s="49"/>
    </row>
    <row r="624" s="30" customFormat="1" ht="15.75">
      <c r="A624" s="49"/>
    </row>
    <row r="625" s="30" customFormat="1" ht="15.75">
      <c r="A625" s="49"/>
    </row>
    <row r="626" s="30" customFormat="1" ht="15.75">
      <c r="A626" s="49"/>
    </row>
    <row r="627" s="30" customFormat="1" ht="15.75">
      <c r="A627" s="49"/>
    </row>
    <row r="628" s="30" customFormat="1" ht="15.75">
      <c r="A628" s="49"/>
    </row>
    <row r="629" s="30" customFormat="1" ht="15.75">
      <c r="A629" s="49"/>
    </row>
    <row r="630" s="30" customFormat="1" ht="15.75">
      <c r="A630" s="49"/>
    </row>
    <row r="631" s="30" customFormat="1" ht="15.75">
      <c r="A631" s="49"/>
    </row>
    <row r="632" s="30" customFormat="1" ht="15.75">
      <c r="A632" s="49"/>
    </row>
    <row r="633" s="30" customFormat="1" ht="15.75">
      <c r="A633" s="49"/>
    </row>
    <row r="634" s="30" customFormat="1" ht="15.75">
      <c r="A634" s="49"/>
    </row>
    <row r="635" s="30" customFormat="1" ht="15.75">
      <c r="A635" s="49"/>
    </row>
    <row r="636" s="30" customFormat="1" ht="15.75">
      <c r="A636" s="49"/>
    </row>
    <row r="637" s="30" customFormat="1" ht="15.75">
      <c r="A637" s="49"/>
    </row>
    <row r="638" s="30" customFormat="1" ht="15.75">
      <c r="A638" s="49"/>
    </row>
    <row r="639" s="30" customFormat="1" ht="15.75">
      <c r="A639" s="49"/>
    </row>
    <row r="640" s="30" customFormat="1" ht="15.75">
      <c r="A640" s="49"/>
    </row>
    <row r="641" s="30" customFormat="1" ht="15.75">
      <c r="A641" s="49"/>
    </row>
    <row r="642" s="30" customFormat="1" ht="15.75">
      <c r="A642" s="49"/>
    </row>
    <row r="643" s="30" customFormat="1" ht="15.75">
      <c r="A643" s="49"/>
    </row>
    <row r="644" s="30" customFormat="1" ht="15.75">
      <c r="A644" s="49"/>
    </row>
    <row r="645" s="30" customFormat="1" ht="15.75">
      <c r="A645" s="49"/>
    </row>
    <row r="646" s="30" customFormat="1" ht="15.75">
      <c r="A646" s="49"/>
    </row>
    <row r="647" s="30" customFormat="1" ht="15.75">
      <c r="A647" s="49"/>
    </row>
    <row r="648" s="30" customFormat="1" ht="15.75">
      <c r="A648" s="49"/>
    </row>
    <row r="649" s="30" customFormat="1" ht="15.75">
      <c r="A649" s="49"/>
    </row>
    <row r="650" s="30" customFormat="1" ht="15.75">
      <c r="A650" s="49"/>
    </row>
    <row r="651" s="30" customFormat="1" ht="15.75">
      <c r="A651" s="49"/>
    </row>
    <row r="652" s="30" customFormat="1" ht="15.75">
      <c r="A652" s="49"/>
    </row>
    <row r="653" s="30" customFormat="1" ht="15.75">
      <c r="A653" s="49"/>
    </row>
    <row r="654" s="30" customFormat="1" ht="15.75">
      <c r="A654" s="49"/>
    </row>
    <row r="655" s="30" customFormat="1" ht="15.75">
      <c r="A655" s="49"/>
    </row>
    <row r="656" s="30" customFormat="1" ht="15.75">
      <c r="A656" s="49"/>
    </row>
    <row r="657" s="30" customFormat="1" ht="15.75">
      <c r="A657" s="49"/>
    </row>
    <row r="658" s="30" customFormat="1" ht="15.75">
      <c r="A658" s="49"/>
    </row>
    <row r="659" s="30" customFormat="1" ht="15.75">
      <c r="A659" s="49"/>
    </row>
    <row r="660" s="30" customFormat="1" ht="15.75">
      <c r="A660" s="49"/>
    </row>
    <row r="661" s="30" customFormat="1" ht="15.75">
      <c r="A661" s="49"/>
    </row>
    <row r="662" s="30" customFormat="1" ht="15.75">
      <c r="A662" s="49"/>
    </row>
    <row r="663" s="30" customFormat="1" ht="15.75">
      <c r="A663" s="49"/>
    </row>
    <row r="664" s="30" customFormat="1" ht="15.75">
      <c r="A664" s="49"/>
    </row>
    <row r="665" s="30" customFormat="1" ht="15.75">
      <c r="A665" s="49"/>
    </row>
    <row r="666" s="30" customFormat="1" ht="15.75">
      <c r="A666" s="49"/>
    </row>
    <row r="667" s="30" customFormat="1" ht="15.75">
      <c r="A667" s="49"/>
    </row>
    <row r="668" s="30" customFormat="1" ht="15.75">
      <c r="A668" s="49"/>
    </row>
    <row r="669" s="30" customFormat="1" ht="15.75">
      <c r="A669" s="49"/>
    </row>
    <row r="670" s="30" customFormat="1" ht="15.75">
      <c r="A670" s="49"/>
    </row>
    <row r="671" s="30" customFormat="1" ht="15.75">
      <c r="A671" s="49"/>
    </row>
    <row r="672" s="30" customFormat="1" ht="15.75">
      <c r="A672" s="49"/>
    </row>
    <row r="673" s="30" customFormat="1" ht="15.75">
      <c r="A673" s="49"/>
    </row>
    <row r="674" s="30" customFormat="1" ht="15.75">
      <c r="A674" s="49"/>
    </row>
    <row r="675" s="30" customFormat="1" ht="15.75">
      <c r="A675" s="49"/>
    </row>
    <row r="676" s="30" customFormat="1" ht="15.75">
      <c r="A676" s="49"/>
    </row>
    <row r="677" s="30" customFormat="1" ht="15.75">
      <c r="A677" s="49"/>
    </row>
    <row r="678" s="30" customFormat="1" ht="15.75">
      <c r="A678" s="49"/>
    </row>
    <row r="679" s="30" customFormat="1" ht="15.75">
      <c r="A679" s="49"/>
    </row>
    <row r="680" s="30" customFormat="1" ht="15.75">
      <c r="A680" s="49"/>
    </row>
    <row r="681" s="30" customFormat="1" ht="15.75">
      <c r="A681" s="49"/>
    </row>
    <row r="682" s="30" customFormat="1" ht="15.75">
      <c r="A682" s="49"/>
    </row>
    <row r="683" s="30" customFormat="1" ht="15.75">
      <c r="A683" s="49"/>
    </row>
    <row r="684" s="30" customFormat="1" ht="15.75">
      <c r="A684" s="49"/>
    </row>
    <row r="685" s="30" customFormat="1" ht="15.75">
      <c r="A685" s="49"/>
    </row>
    <row r="686" s="30" customFormat="1" ht="15.75">
      <c r="A686" s="49"/>
    </row>
    <row r="687" s="30" customFormat="1" ht="15.75">
      <c r="A687" s="49"/>
    </row>
    <row r="688" s="30" customFormat="1" ht="15.75">
      <c r="A688" s="49"/>
    </row>
    <row r="689" s="30" customFormat="1" ht="15.75">
      <c r="A689" s="49"/>
    </row>
    <row r="690" s="30" customFormat="1" ht="15.75">
      <c r="A690" s="49"/>
    </row>
    <row r="691" s="30" customFormat="1" ht="15.75">
      <c r="A691" s="49"/>
    </row>
    <row r="692" s="30" customFormat="1" ht="15.75">
      <c r="A692" s="49"/>
    </row>
    <row r="693" s="30" customFormat="1" ht="15.75">
      <c r="A693" s="49"/>
    </row>
    <row r="694" s="30" customFormat="1" ht="15.75">
      <c r="A694" s="49"/>
    </row>
    <row r="695" s="30" customFormat="1" ht="15.75">
      <c r="A695" s="49"/>
    </row>
    <row r="696" s="30" customFormat="1" ht="15.75">
      <c r="A696" s="49"/>
    </row>
    <row r="697" s="30" customFormat="1" ht="15.75">
      <c r="A697" s="49"/>
    </row>
    <row r="698" s="30" customFormat="1" ht="15.75">
      <c r="A698" s="49"/>
    </row>
    <row r="699" s="30" customFormat="1" ht="15.75">
      <c r="A699" s="49"/>
    </row>
    <row r="700" s="30" customFormat="1" ht="15.75">
      <c r="A700" s="49"/>
    </row>
    <row r="701" s="30" customFormat="1" ht="15.75">
      <c r="A701" s="49"/>
    </row>
    <row r="702" s="30" customFormat="1" ht="15.75">
      <c r="A702" s="49"/>
    </row>
    <row r="703" s="30" customFormat="1" ht="15.75">
      <c r="A703" s="49"/>
    </row>
    <row r="704" s="30" customFormat="1" ht="15.75">
      <c r="A704" s="49"/>
    </row>
    <row r="705" s="30" customFormat="1" ht="15.75">
      <c r="A705" s="49"/>
    </row>
    <row r="706" s="30" customFormat="1" ht="15.75">
      <c r="A706" s="49"/>
    </row>
    <row r="707" s="30" customFormat="1" ht="15.75">
      <c r="A707" s="49"/>
    </row>
    <row r="708" s="30" customFormat="1" ht="15.75">
      <c r="A708" s="49"/>
    </row>
    <row r="709" s="30" customFormat="1" ht="15.75">
      <c r="A709" s="49"/>
    </row>
    <row r="710" s="30" customFormat="1" ht="15.75">
      <c r="A710" s="49"/>
    </row>
    <row r="711" s="30" customFormat="1" ht="15.75">
      <c r="A711" s="49"/>
    </row>
    <row r="712" s="30" customFormat="1" ht="15.75">
      <c r="A712" s="49"/>
    </row>
    <row r="713" s="30" customFormat="1" ht="15.75">
      <c r="A713" s="49"/>
    </row>
    <row r="714" s="30" customFormat="1" ht="15.75">
      <c r="A714" s="49"/>
    </row>
    <row r="715" s="30" customFormat="1" ht="15.75">
      <c r="A715" s="49"/>
    </row>
    <row r="716" s="30" customFormat="1" ht="15.75">
      <c r="A716" s="49"/>
    </row>
    <row r="717" s="30" customFormat="1" ht="15.75">
      <c r="A717" s="49"/>
    </row>
    <row r="718" s="30" customFormat="1" ht="15.75">
      <c r="A718" s="49"/>
    </row>
    <row r="719" s="30" customFormat="1" ht="15.75">
      <c r="A719" s="49"/>
    </row>
    <row r="720" s="30" customFormat="1" ht="15.75">
      <c r="A720" s="49"/>
    </row>
    <row r="721" s="30" customFormat="1" ht="15.75">
      <c r="A721" s="49"/>
    </row>
    <row r="722" s="30" customFormat="1" ht="15.75">
      <c r="A722" s="49"/>
    </row>
    <row r="723" s="30" customFormat="1" ht="15.75">
      <c r="A723" s="49"/>
    </row>
    <row r="724" s="30" customFormat="1" ht="15.75">
      <c r="A724" s="49"/>
    </row>
    <row r="725" s="30" customFormat="1" ht="15.75">
      <c r="A725" s="49"/>
    </row>
    <row r="726" s="30" customFormat="1" ht="15.75">
      <c r="A726" s="49"/>
    </row>
    <row r="727" s="30" customFormat="1" ht="15.75">
      <c r="A727" s="49"/>
    </row>
    <row r="728" s="30" customFormat="1" ht="15.75">
      <c r="A728" s="49"/>
    </row>
    <row r="729" s="30" customFormat="1" ht="15.75">
      <c r="A729" s="49"/>
    </row>
    <row r="730" s="30" customFormat="1" ht="15.75">
      <c r="A730" s="49"/>
    </row>
    <row r="731" s="30" customFormat="1" ht="15.75">
      <c r="A731" s="49"/>
    </row>
    <row r="732" s="30" customFormat="1" ht="15.75">
      <c r="A732" s="49"/>
    </row>
    <row r="733" s="30" customFormat="1" ht="15.75">
      <c r="A733" s="49"/>
    </row>
    <row r="734" s="30" customFormat="1" ht="15.75">
      <c r="A734" s="49"/>
    </row>
    <row r="735" s="30" customFormat="1" ht="15.75">
      <c r="A735" s="49"/>
    </row>
    <row r="736" s="30" customFormat="1" ht="15.75">
      <c r="A736" s="49"/>
    </row>
    <row r="737" s="30" customFormat="1" ht="15.75">
      <c r="A737" s="49"/>
    </row>
    <row r="738" s="30" customFormat="1" ht="15.75">
      <c r="A738" s="49"/>
    </row>
    <row r="739" s="30" customFormat="1" ht="15.75">
      <c r="A739" s="49"/>
    </row>
    <row r="740" s="30" customFormat="1" ht="15.75">
      <c r="A740" s="49"/>
    </row>
    <row r="741" s="30" customFormat="1" ht="15.75">
      <c r="A741" s="49"/>
    </row>
    <row r="742" s="30" customFormat="1" ht="15.75">
      <c r="A742" s="49"/>
    </row>
    <row r="743" s="30" customFormat="1" ht="15.75">
      <c r="A743" s="49"/>
    </row>
    <row r="744" s="30" customFormat="1" ht="15.75">
      <c r="A744" s="49"/>
    </row>
    <row r="745" s="30" customFormat="1" ht="15.75">
      <c r="A745" s="49"/>
    </row>
    <row r="746" s="30" customFormat="1" ht="15.75">
      <c r="A746" s="49"/>
    </row>
    <row r="747" s="30" customFormat="1" ht="15.75">
      <c r="A747" s="49"/>
    </row>
    <row r="748" s="30" customFormat="1" ht="15.75">
      <c r="A748" s="49"/>
    </row>
    <row r="749" s="30" customFormat="1" ht="15.75">
      <c r="A749" s="49"/>
    </row>
    <row r="750" s="30" customFormat="1" ht="15.75">
      <c r="A750" s="49"/>
    </row>
    <row r="751" s="30" customFormat="1" ht="15.75">
      <c r="A751" s="49"/>
    </row>
    <row r="752" s="30" customFormat="1" ht="15.75">
      <c r="A752" s="49"/>
    </row>
    <row r="753" s="30" customFormat="1" ht="15.75">
      <c r="A753" s="49"/>
    </row>
    <row r="754" s="30" customFormat="1" ht="15.75">
      <c r="A754" s="49"/>
    </row>
    <row r="755" s="30" customFormat="1" ht="15.75">
      <c r="A755" s="49"/>
    </row>
    <row r="756" s="30" customFormat="1" ht="15.75">
      <c r="A756" s="49"/>
    </row>
    <row r="757" s="30" customFormat="1" ht="15.75">
      <c r="A757" s="49"/>
    </row>
    <row r="758" s="30" customFormat="1" ht="15.75">
      <c r="A758" s="49"/>
    </row>
    <row r="759" s="30" customFormat="1" ht="15.75">
      <c r="A759" s="49"/>
    </row>
    <row r="760" s="30" customFormat="1" ht="15.75">
      <c r="A760" s="49"/>
    </row>
    <row r="761" s="30" customFormat="1" ht="15.75">
      <c r="A761" s="49"/>
    </row>
    <row r="762" s="30" customFormat="1" ht="15.75">
      <c r="A762" s="49"/>
    </row>
    <row r="763" s="30" customFormat="1" ht="15.75">
      <c r="A763" s="49"/>
    </row>
    <row r="764" s="30" customFormat="1" ht="15.75">
      <c r="A764" s="49"/>
    </row>
    <row r="765" s="30" customFormat="1" ht="15.75">
      <c r="A765" s="49"/>
    </row>
    <row r="766" s="30" customFormat="1" ht="15.75">
      <c r="A766" s="49"/>
    </row>
    <row r="767" s="30" customFormat="1" ht="15.75">
      <c r="A767" s="49"/>
    </row>
    <row r="768" s="30" customFormat="1" ht="15.75">
      <c r="A768" s="49"/>
    </row>
    <row r="769" s="30" customFormat="1" ht="15.75">
      <c r="A769" s="49"/>
    </row>
    <row r="770" s="30" customFormat="1" ht="15.75">
      <c r="A770" s="49"/>
    </row>
    <row r="771" s="30" customFormat="1" ht="15.75">
      <c r="A771" s="49"/>
    </row>
    <row r="772" s="30" customFormat="1" ht="15.75">
      <c r="A772" s="49"/>
    </row>
    <row r="773" s="30" customFormat="1" ht="15.75">
      <c r="A773" s="49"/>
    </row>
    <row r="774" s="30" customFormat="1" ht="15.75">
      <c r="A774" s="49"/>
    </row>
    <row r="775" s="30" customFormat="1" ht="15.75">
      <c r="A775" s="49"/>
    </row>
    <row r="776" s="30" customFormat="1" ht="15.75">
      <c r="A776" s="49"/>
    </row>
    <row r="777" s="30" customFormat="1" ht="15.75">
      <c r="A777" s="49"/>
    </row>
    <row r="778" s="30" customFormat="1" ht="15.75">
      <c r="A778" s="49"/>
    </row>
    <row r="779" s="30" customFormat="1" ht="15.75">
      <c r="A779" s="49"/>
    </row>
    <row r="780" s="30" customFormat="1" ht="15.75">
      <c r="A780" s="49"/>
    </row>
    <row r="781" s="30" customFormat="1" ht="15.75">
      <c r="A781" s="49"/>
    </row>
    <row r="782" s="30" customFormat="1" ht="15.75">
      <c r="A782" s="49"/>
    </row>
    <row r="783" s="30" customFormat="1" ht="15.75">
      <c r="A783" s="49"/>
    </row>
    <row r="784" s="30" customFormat="1" ht="15.75">
      <c r="A784" s="49"/>
    </row>
    <row r="785" s="30" customFormat="1" ht="15.75">
      <c r="A785" s="49"/>
    </row>
    <row r="786" s="30" customFormat="1" ht="15.75">
      <c r="A786" s="49"/>
    </row>
    <row r="787" s="30" customFormat="1" ht="15.75">
      <c r="A787" s="49"/>
    </row>
    <row r="788" s="30" customFormat="1" ht="15.75">
      <c r="A788" s="49"/>
    </row>
    <row r="789" s="30" customFormat="1" ht="15.75">
      <c r="A789" s="49"/>
    </row>
    <row r="790" s="30" customFormat="1" ht="15.75">
      <c r="A790" s="49"/>
    </row>
    <row r="791" s="30" customFormat="1" ht="15.75">
      <c r="A791" s="49"/>
    </row>
    <row r="792" s="30" customFormat="1" ht="15.75">
      <c r="A792" s="49"/>
    </row>
    <row r="793" s="30" customFormat="1" ht="15.75">
      <c r="A793" s="49"/>
    </row>
    <row r="794" s="30" customFormat="1" ht="15.75">
      <c r="A794" s="49"/>
    </row>
    <row r="795" s="30" customFormat="1" ht="15.75">
      <c r="A795" s="49"/>
    </row>
    <row r="796" s="30" customFormat="1" ht="15.75">
      <c r="A796" s="49"/>
    </row>
    <row r="797" s="30" customFormat="1" ht="15.75">
      <c r="A797" s="49"/>
    </row>
    <row r="798" s="30" customFormat="1" ht="15.75">
      <c r="A798" s="49"/>
    </row>
    <row r="799" s="30" customFormat="1" ht="15.75">
      <c r="A799" s="49"/>
    </row>
    <row r="800" s="30" customFormat="1" ht="15.75">
      <c r="A800" s="49"/>
    </row>
    <row r="801" s="30" customFormat="1" ht="15.75">
      <c r="A801" s="49"/>
    </row>
    <row r="802" s="30" customFormat="1" ht="15.75">
      <c r="A802" s="49"/>
    </row>
    <row r="803" s="30" customFormat="1" ht="15.75">
      <c r="A803" s="49"/>
    </row>
    <row r="804" s="30" customFormat="1" ht="15.75">
      <c r="A804" s="49"/>
    </row>
    <row r="805" s="30" customFormat="1" ht="15.75">
      <c r="A805" s="49"/>
    </row>
    <row r="806" s="30" customFormat="1" ht="15.75">
      <c r="A806" s="49"/>
    </row>
    <row r="807" s="30" customFormat="1" ht="15.75">
      <c r="A807" s="49"/>
    </row>
    <row r="808" s="30" customFormat="1" ht="15.75">
      <c r="A808" s="49"/>
    </row>
    <row r="809" s="30" customFormat="1" ht="15.75">
      <c r="A809" s="49"/>
    </row>
    <row r="810" s="30" customFormat="1" ht="15.75">
      <c r="A810" s="49"/>
    </row>
    <row r="811" s="30" customFormat="1" ht="15.75">
      <c r="A811" s="49"/>
    </row>
    <row r="812" s="30" customFormat="1" ht="15.75">
      <c r="A812" s="49"/>
    </row>
    <row r="813" s="30" customFormat="1" ht="15.75">
      <c r="A813" s="49"/>
    </row>
    <row r="814" s="30" customFormat="1" ht="15.75">
      <c r="A814" s="49"/>
    </row>
    <row r="815" s="30" customFormat="1" ht="15.75">
      <c r="A815" s="49"/>
    </row>
    <row r="816" s="30" customFormat="1" ht="15.75">
      <c r="A816" s="49"/>
    </row>
    <row r="817" s="30" customFormat="1" ht="15.75">
      <c r="A817" s="49"/>
    </row>
    <row r="818" s="30" customFormat="1" ht="15.75">
      <c r="A818" s="49"/>
    </row>
    <row r="819" s="30" customFormat="1" ht="15.75">
      <c r="A819" s="49"/>
    </row>
    <row r="820" s="30" customFormat="1" ht="15.75">
      <c r="A820" s="49"/>
    </row>
    <row r="821" s="30" customFormat="1" ht="15.75">
      <c r="A821" s="49"/>
    </row>
    <row r="822" s="30" customFormat="1" ht="15.75">
      <c r="A822" s="49"/>
    </row>
    <row r="823" s="30" customFormat="1" ht="15.75">
      <c r="A823" s="49"/>
    </row>
    <row r="824" s="30" customFormat="1" ht="15.75">
      <c r="A824" s="49"/>
    </row>
    <row r="825" s="30" customFormat="1" ht="15.75">
      <c r="A825" s="49"/>
    </row>
    <row r="826" s="30" customFormat="1" ht="15.75">
      <c r="A826" s="49"/>
    </row>
    <row r="827" s="30" customFormat="1" ht="15.75">
      <c r="A827" s="49"/>
    </row>
    <row r="828" s="30" customFormat="1" ht="15.75">
      <c r="A828" s="49"/>
    </row>
    <row r="829" s="30" customFormat="1" ht="15.75">
      <c r="A829" s="49"/>
    </row>
    <row r="830" s="30" customFormat="1" ht="15.75">
      <c r="A830" s="49"/>
    </row>
    <row r="831" s="30" customFormat="1" ht="15.75">
      <c r="A831" s="49"/>
    </row>
    <row r="832" s="30" customFormat="1" ht="15.75">
      <c r="A832" s="49"/>
    </row>
    <row r="833" s="30" customFormat="1" ht="15.75">
      <c r="A833" s="49"/>
    </row>
    <row r="834" s="30" customFormat="1" ht="15.75">
      <c r="A834" s="49"/>
    </row>
    <row r="835" s="30" customFormat="1" ht="15.75">
      <c r="A835" s="49"/>
    </row>
    <row r="836" s="30" customFormat="1" ht="15.75">
      <c r="A836" s="49"/>
    </row>
    <row r="837" s="30" customFormat="1" ht="15.75">
      <c r="A837" s="49"/>
    </row>
    <row r="838" s="30" customFormat="1" ht="15.75">
      <c r="A838" s="49"/>
    </row>
    <row r="839" s="30" customFormat="1" ht="15.75">
      <c r="A839" s="49"/>
    </row>
    <row r="840" s="30" customFormat="1" ht="15.75">
      <c r="A840" s="49"/>
    </row>
    <row r="841" s="30" customFormat="1" ht="15.75">
      <c r="A841" s="49"/>
    </row>
    <row r="842" s="30" customFormat="1" ht="15.75">
      <c r="A842" s="49"/>
    </row>
    <row r="843" s="30" customFormat="1" ht="15.75">
      <c r="A843" s="49"/>
    </row>
    <row r="844" s="30" customFormat="1" ht="15.75">
      <c r="A844" s="49"/>
    </row>
    <row r="845" s="30" customFormat="1" ht="15.75">
      <c r="A845" s="49"/>
    </row>
    <row r="846" s="30" customFormat="1" ht="15.75">
      <c r="A846" s="49"/>
    </row>
    <row r="847" s="30" customFormat="1" ht="15.75">
      <c r="A847" s="49"/>
    </row>
    <row r="848" s="30" customFormat="1" ht="15.75">
      <c r="A848" s="49"/>
    </row>
    <row r="849" s="30" customFormat="1" ht="15.75">
      <c r="A849" s="49"/>
    </row>
    <row r="850" s="30" customFormat="1" ht="15.75">
      <c r="A850" s="49"/>
    </row>
    <row r="851" s="30" customFormat="1" ht="15.75">
      <c r="A851" s="49"/>
    </row>
    <row r="852" s="30" customFormat="1" ht="15.75">
      <c r="A852" s="49"/>
    </row>
    <row r="853" s="30" customFormat="1" ht="15.75">
      <c r="A853" s="49"/>
    </row>
    <row r="854" s="30" customFormat="1" ht="15.75">
      <c r="A854" s="49"/>
    </row>
    <row r="855" s="30" customFormat="1" ht="15.75">
      <c r="A855" s="49"/>
    </row>
    <row r="856" s="30" customFormat="1" ht="15.75">
      <c r="A856" s="49"/>
    </row>
    <row r="857" s="30" customFormat="1" ht="15.75">
      <c r="A857" s="49"/>
    </row>
    <row r="858" s="30" customFormat="1" ht="15.75">
      <c r="A858" s="49"/>
    </row>
    <row r="859" s="30" customFormat="1" ht="15.75">
      <c r="A859" s="49"/>
    </row>
    <row r="860" s="30" customFormat="1" ht="15.75">
      <c r="A860" s="49"/>
    </row>
    <row r="861" s="30" customFormat="1" ht="15.75">
      <c r="A861" s="49"/>
    </row>
    <row r="862" s="30" customFormat="1" ht="15.75">
      <c r="A862" s="49"/>
    </row>
    <row r="863" s="30" customFormat="1" ht="15.75">
      <c r="A863" s="49"/>
    </row>
    <row r="864" s="30" customFormat="1" ht="15.75">
      <c r="A864" s="49"/>
    </row>
    <row r="865" s="30" customFormat="1" ht="15.75">
      <c r="A865" s="49"/>
    </row>
    <row r="866" s="30" customFormat="1" ht="15.75">
      <c r="A866" s="49"/>
    </row>
    <row r="867" s="30" customFormat="1" ht="15.75">
      <c r="A867" s="49"/>
    </row>
    <row r="868" s="30" customFormat="1" ht="15.75">
      <c r="A868" s="49"/>
    </row>
    <row r="869" s="30" customFormat="1" ht="15.75">
      <c r="A869" s="49"/>
    </row>
    <row r="870" s="30" customFormat="1" ht="15.75">
      <c r="A870" s="49"/>
    </row>
    <row r="871" s="30" customFormat="1" ht="15.75">
      <c r="A871" s="49"/>
    </row>
    <row r="872" s="30" customFormat="1" ht="15.75">
      <c r="A872" s="49"/>
    </row>
    <row r="873" s="30" customFormat="1" ht="15.75">
      <c r="A873" s="49"/>
    </row>
    <row r="874" s="30" customFormat="1" ht="15.75">
      <c r="A874" s="49"/>
    </row>
    <row r="875" s="30" customFormat="1" ht="15.75">
      <c r="A875" s="49"/>
    </row>
    <row r="876" s="30" customFormat="1" ht="15.75">
      <c r="A876" s="49"/>
    </row>
    <row r="877" s="30" customFormat="1" ht="15.75">
      <c r="A877" s="49"/>
    </row>
    <row r="878" s="30" customFormat="1" ht="15.75">
      <c r="A878" s="49"/>
    </row>
    <row r="879" s="30" customFormat="1" ht="15.75">
      <c r="A879" s="49"/>
    </row>
    <row r="880" s="30" customFormat="1" ht="15.75">
      <c r="A880" s="49"/>
    </row>
    <row r="881" s="30" customFormat="1" ht="15.75">
      <c r="A881" s="49"/>
    </row>
    <row r="882" s="30" customFormat="1" ht="15.75">
      <c r="A882" s="49"/>
    </row>
    <row r="883" s="30" customFormat="1" ht="15.75">
      <c r="A883" s="49"/>
    </row>
    <row r="884" s="30" customFormat="1" ht="15.75">
      <c r="A884" s="49"/>
    </row>
    <row r="885" s="30" customFormat="1" ht="15.75">
      <c r="A885" s="49"/>
    </row>
    <row r="886" s="30" customFormat="1" ht="15.75">
      <c r="A886" s="49"/>
    </row>
    <row r="887" s="30" customFormat="1" ht="15.75">
      <c r="A887" s="49"/>
    </row>
    <row r="888" s="30" customFormat="1" ht="15.75">
      <c r="A888" s="49"/>
    </row>
    <row r="889" s="30" customFormat="1" ht="15.75">
      <c r="A889" s="49"/>
    </row>
    <row r="890" s="30" customFormat="1" ht="15.75">
      <c r="A890" s="49"/>
    </row>
    <row r="891" s="30" customFormat="1" ht="15.75">
      <c r="A891" s="49"/>
    </row>
    <row r="892" s="30" customFormat="1" ht="15.75">
      <c r="A892" s="49"/>
    </row>
    <row r="893" s="30" customFormat="1" ht="15.75">
      <c r="A893" s="49"/>
    </row>
    <row r="894" s="30" customFormat="1" ht="15.75">
      <c r="A894" s="49"/>
    </row>
    <row r="895" s="30" customFormat="1" ht="15.75">
      <c r="A895" s="49"/>
    </row>
    <row r="896" s="30" customFormat="1" ht="15.75">
      <c r="A896" s="49"/>
    </row>
    <row r="897" s="30" customFormat="1" ht="15.75">
      <c r="A897" s="49"/>
    </row>
    <row r="898" s="30" customFormat="1" ht="15.75">
      <c r="A898" s="49"/>
    </row>
    <row r="899" s="30" customFormat="1" ht="15.75">
      <c r="A899" s="49"/>
    </row>
    <row r="900" s="30" customFormat="1" ht="15.75">
      <c r="A900" s="49"/>
    </row>
    <row r="901" s="30" customFormat="1" ht="15.75">
      <c r="A901" s="49"/>
    </row>
    <row r="902" s="30" customFormat="1" ht="15.75">
      <c r="A902" s="49"/>
    </row>
    <row r="903" s="30" customFormat="1" ht="15.75">
      <c r="A903" s="49"/>
    </row>
    <row r="904" s="30" customFormat="1" ht="15.75">
      <c r="A904" s="49"/>
    </row>
    <row r="905" s="30" customFormat="1" ht="15.75">
      <c r="A905" s="49"/>
    </row>
    <row r="906" s="30" customFormat="1" ht="15.75">
      <c r="A906" s="49"/>
    </row>
    <row r="907" s="30" customFormat="1" ht="15.75">
      <c r="A907" s="49"/>
    </row>
    <row r="908" s="30" customFormat="1" ht="15.75">
      <c r="A908" s="49"/>
    </row>
    <row r="909" s="30" customFormat="1" ht="15.75">
      <c r="A909" s="49"/>
    </row>
    <row r="910" s="30" customFormat="1" ht="15.75">
      <c r="A910" s="49"/>
    </row>
    <row r="911" s="30" customFormat="1" ht="15.75">
      <c r="A911" s="49"/>
    </row>
    <row r="912" s="30" customFormat="1" ht="15.75">
      <c r="A912" s="49"/>
    </row>
    <row r="913" s="30" customFormat="1" ht="15.75">
      <c r="A913" s="49"/>
    </row>
    <row r="914" s="30" customFormat="1" ht="15.75">
      <c r="A914" s="49"/>
    </row>
    <row r="915" s="30" customFormat="1" ht="15.75">
      <c r="A915" s="49"/>
    </row>
    <row r="916" s="30" customFormat="1" ht="15.75">
      <c r="A916" s="49"/>
    </row>
    <row r="917" s="30" customFormat="1" ht="15.75">
      <c r="A917" s="49"/>
    </row>
    <row r="918" s="30" customFormat="1" ht="15.75">
      <c r="A918" s="49"/>
    </row>
    <row r="919" s="30" customFormat="1" ht="15.75">
      <c r="A919" s="49"/>
    </row>
    <row r="920" s="30" customFormat="1" ht="15.75">
      <c r="A920" s="49"/>
    </row>
    <row r="921" s="30" customFormat="1" ht="15.75">
      <c r="A921" s="49"/>
    </row>
    <row r="922" s="30" customFormat="1" ht="15.75">
      <c r="A922" s="49"/>
    </row>
    <row r="923" s="30" customFormat="1" ht="15.75">
      <c r="A923" s="49"/>
    </row>
    <row r="924" s="30" customFormat="1" ht="15.75">
      <c r="A924" s="49"/>
    </row>
    <row r="925" s="30" customFormat="1" ht="15.75">
      <c r="A925" s="49"/>
    </row>
    <row r="926" s="30" customFormat="1" ht="15.75">
      <c r="A926" s="49"/>
    </row>
    <row r="927" s="30" customFormat="1" ht="15.75">
      <c r="A927" s="49"/>
    </row>
    <row r="928" s="30" customFormat="1" ht="15.75">
      <c r="A928" s="49"/>
    </row>
    <row r="929" s="30" customFormat="1" ht="15.75">
      <c r="A929" s="49"/>
    </row>
    <row r="930" s="30" customFormat="1" ht="15.75">
      <c r="A930" s="49"/>
    </row>
    <row r="931" s="30" customFormat="1" ht="15.75">
      <c r="A931" s="49"/>
    </row>
    <row r="932" s="30" customFormat="1" ht="15.75">
      <c r="A932" s="49"/>
    </row>
    <row r="933" s="30" customFormat="1" ht="15.75">
      <c r="A933" s="49"/>
    </row>
    <row r="934" s="30" customFormat="1" ht="15.75">
      <c r="A934" s="49"/>
    </row>
    <row r="935" s="30" customFormat="1" ht="15.75">
      <c r="A935" s="49"/>
    </row>
    <row r="936" s="30" customFormat="1" ht="15.75">
      <c r="A936" s="49"/>
    </row>
    <row r="937" s="30" customFormat="1" ht="15.75">
      <c r="A937" s="49"/>
    </row>
    <row r="938" s="30" customFormat="1" ht="15.75">
      <c r="A938" s="49"/>
    </row>
    <row r="939" s="30" customFormat="1" ht="15.75">
      <c r="A939" s="49"/>
    </row>
    <row r="940" s="30" customFormat="1" ht="15.75">
      <c r="A940" s="49"/>
    </row>
    <row r="941" s="30" customFormat="1" ht="15.75">
      <c r="A941" s="49"/>
    </row>
    <row r="942" s="30" customFormat="1" ht="15.75">
      <c r="A942" s="49"/>
    </row>
    <row r="943" s="30" customFormat="1" ht="15.75">
      <c r="A943" s="49"/>
    </row>
    <row r="944" s="30" customFormat="1" ht="15.75">
      <c r="A944" s="49"/>
    </row>
    <row r="945" s="30" customFormat="1" ht="15.75">
      <c r="A945" s="49"/>
    </row>
    <row r="946" s="30" customFormat="1" ht="15.75">
      <c r="A946" s="49"/>
    </row>
    <row r="947" s="30" customFormat="1" ht="15.75">
      <c r="A947" s="49"/>
    </row>
    <row r="948" s="30" customFormat="1" ht="15.75">
      <c r="A948" s="49"/>
    </row>
    <row r="949" s="30" customFormat="1" ht="15.75">
      <c r="A949" s="49"/>
    </row>
    <row r="950" s="30" customFormat="1" ht="15.75">
      <c r="A950" s="49"/>
    </row>
    <row r="951" s="30" customFormat="1" ht="15.75">
      <c r="A951" s="49"/>
    </row>
    <row r="952" s="30" customFormat="1" ht="15.75">
      <c r="A952" s="49"/>
    </row>
    <row r="953" s="30" customFormat="1" ht="15.75">
      <c r="A953" s="49"/>
    </row>
    <row r="954" s="30" customFormat="1" ht="15.75">
      <c r="A954" s="49"/>
    </row>
    <row r="955" s="30" customFormat="1" ht="15.75">
      <c r="A955" s="49"/>
    </row>
    <row r="956" s="30" customFormat="1" ht="15.75">
      <c r="A956" s="49"/>
    </row>
    <row r="957" s="30" customFormat="1" ht="15.75">
      <c r="A957" s="49"/>
    </row>
    <row r="958" s="30" customFormat="1" ht="15.75">
      <c r="A958" s="49"/>
    </row>
    <row r="959" s="30" customFormat="1" ht="15.75">
      <c r="A959" s="49"/>
    </row>
    <row r="960" s="30" customFormat="1" ht="15.75">
      <c r="A960" s="49"/>
    </row>
    <row r="961" s="30" customFormat="1" ht="15.75">
      <c r="A961" s="49"/>
    </row>
    <row r="962" s="30" customFormat="1" ht="15.75">
      <c r="A962" s="49"/>
    </row>
    <row r="963" s="30" customFormat="1" ht="15.75">
      <c r="A963" s="49"/>
    </row>
    <row r="964" s="30" customFormat="1" ht="15.75">
      <c r="A964" s="49"/>
    </row>
    <row r="965" s="30" customFormat="1" ht="15.75">
      <c r="A965" s="49"/>
    </row>
    <row r="966" s="30" customFormat="1" ht="15.75">
      <c r="A966" s="49"/>
    </row>
    <row r="967" s="30" customFormat="1" ht="15.75">
      <c r="A967" s="49"/>
    </row>
    <row r="968" s="30" customFormat="1" ht="15.75">
      <c r="A968" s="49"/>
    </row>
    <row r="969" s="30" customFormat="1" ht="15.75">
      <c r="A969" s="49"/>
    </row>
    <row r="970" s="30" customFormat="1" ht="15.75">
      <c r="A970" s="49"/>
    </row>
    <row r="971" s="30" customFormat="1" ht="15.75">
      <c r="A971" s="49"/>
    </row>
    <row r="972" s="30" customFormat="1" ht="15.75">
      <c r="A972" s="49"/>
    </row>
    <row r="973" s="30" customFormat="1" ht="15.75">
      <c r="A973" s="49"/>
    </row>
    <row r="974" s="30" customFormat="1" ht="15.75">
      <c r="A974" s="49"/>
    </row>
    <row r="975" s="30" customFormat="1" ht="15.75">
      <c r="A975" s="49"/>
    </row>
    <row r="976" s="30" customFormat="1" ht="15.75">
      <c r="A976" s="49"/>
    </row>
    <row r="977" s="30" customFormat="1" ht="15.75">
      <c r="A977" s="49"/>
    </row>
    <row r="978" s="30" customFormat="1" ht="15.75">
      <c r="A978" s="49"/>
    </row>
    <row r="979" s="30" customFormat="1" ht="15.75">
      <c r="A979" s="49"/>
    </row>
    <row r="980" s="30" customFormat="1" ht="15.75">
      <c r="A980" s="49"/>
    </row>
    <row r="981" s="30" customFormat="1" ht="15.75">
      <c r="A981" s="49"/>
    </row>
    <row r="982" s="30" customFormat="1" ht="15.75">
      <c r="A982" s="49"/>
    </row>
    <row r="983" s="30" customFormat="1" ht="15.75">
      <c r="A983" s="49"/>
    </row>
    <row r="984" s="30" customFormat="1" ht="15.75">
      <c r="A984" s="49"/>
    </row>
    <row r="985" s="30" customFormat="1" ht="15.75">
      <c r="A985" s="49"/>
    </row>
    <row r="986" s="30" customFormat="1" ht="15.75">
      <c r="A986" s="49"/>
    </row>
    <row r="987" s="30" customFormat="1" ht="15.75">
      <c r="A987" s="49"/>
    </row>
    <row r="988" s="30" customFormat="1" ht="15.75">
      <c r="A988" s="49"/>
    </row>
    <row r="989" s="30" customFormat="1" ht="15.75">
      <c r="A989" s="49"/>
    </row>
    <row r="990" s="30" customFormat="1" ht="15.75">
      <c r="A990" s="49"/>
    </row>
    <row r="991" s="30" customFormat="1" ht="15.75">
      <c r="A991" s="49"/>
    </row>
    <row r="992" s="30" customFormat="1" ht="15.75">
      <c r="A992" s="49"/>
    </row>
    <row r="993" s="30" customFormat="1" ht="15.75">
      <c r="A993" s="49"/>
    </row>
    <row r="994" s="30" customFormat="1" ht="15.75">
      <c r="A994" s="49"/>
    </row>
    <row r="995" s="30" customFormat="1" ht="15.75">
      <c r="A995" s="49"/>
    </row>
    <row r="996" s="30" customFormat="1" ht="15.75">
      <c r="A996" s="49"/>
    </row>
    <row r="997" s="30" customFormat="1" ht="15.75">
      <c r="A997" s="49"/>
    </row>
    <row r="998" s="30" customFormat="1" ht="15.75">
      <c r="A998" s="49"/>
    </row>
    <row r="999" s="30" customFormat="1" ht="15.75">
      <c r="A999" s="49"/>
    </row>
    <row r="1000" s="30" customFormat="1" ht="15.75">
      <c r="A1000" s="49"/>
    </row>
    <row r="1001" s="30" customFormat="1" ht="15.75">
      <c r="A1001" s="49"/>
    </row>
    <row r="1002" s="30" customFormat="1" ht="15.75">
      <c r="A1002" s="49"/>
    </row>
    <row r="1003" s="30" customFormat="1" ht="15.75">
      <c r="A1003" s="49"/>
    </row>
    <row r="1004" s="30" customFormat="1" ht="15.75">
      <c r="A1004" s="49"/>
    </row>
    <row r="1005" s="30" customFormat="1" ht="15.75">
      <c r="A1005" s="49"/>
    </row>
    <row r="1006" s="30" customFormat="1" ht="15.75">
      <c r="A1006" s="49"/>
    </row>
    <row r="1007" s="30" customFormat="1" ht="15.75">
      <c r="A1007" s="49"/>
    </row>
    <row r="1008" s="30" customFormat="1" ht="15.75">
      <c r="A1008" s="49"/>
    </row>
    <row r="1009" s="30" customFormat="1" ht="15.75">
      <c r="A1009" s="49"/>
    </row>
    <row r="1010" s="30" customFormat="1" ht="15.75">
      <c r="A1010" s="49"/>
    </row>
    <row r="1011" s="30" customFormat="1" ht="15.75">
      <c r="A1011" s="49"/>
    </row>
    <row r="1012" s="30" customFormat="1" ht="15.75">
      <c r="A1012" s="49"/>
    </row>
    <row r="1013" s="30" customFormat="1" ht="15.75">
      <c r="A1013" s="49"/>
    </row>
    <row r="1014" s="30" customFormat="1" ht="15.75">
      <c r="A1014" s="49"/>
    </row>
    <row r="1015" s="30" customFormat="1" ht="15.75">
      <c r="A1015" s="49"/>
    </row>
    <row r="1016" s="30" customFormat="1" ht="15.75">
      <c r="A1016" s="49"/>
    </row>
    <row r="1017" s="30" customFormat="1" ht="15.75">
      <c r="A1017" s="49"/>
    </row>
    <row r="1018" s="30" customFormat="1" ht="15.75">
      <c r="A1018" s="49"/>
    </row>
    <row r="1019" s="30" customFormat="1" ht="15.75">
      <c r="A1019" s="49"/>
    </row>
    <row r="1020" s="30" customFormat="1" ht="15.75">
      <c r="A1020" s="49"/>
    </row>
    <row r="1021" s="30" customFormat="1" ht="15.75">
      <c r="A1021" s="49"/>
    </row>
    <row r="1022" s="30" customFormat="1" ht="15.75">
      <c r="A1022" s="49"/>
    </row>
    <row r="1023" s="30" customFormat="1" ht="15.75">
      <c r="A1023" s="49"/>
    </row>
    <row r="1024" s="30" customFormat="1" ht="15.75">
      <c r="A1024" s="49"/>
    </row>
    <row r="1025" s="30" customFormat="1" ht="15.75">
      <c r="A1025" s="49"/>
    </row>
    <row r="1026" s="30" customFormat="1" ht="15.75">
      <c r="A1026" s="49"/>
    </row>
    <row r="1027" s="30" customFormat="1" ht="15.75">
      <c r="A1027" s="49"/>
    </row>
    <row r="1028" s="30" customFormat="1" ht="15.75">
      <c r="A1028" s="49"/>
    </row>
    <row r="1029" s="30" customFormat="1" ht="15.75">
      <c r="A1029" s="49"/>
    </row>
    <row r="1030" s="30" customFormat="1" ht="15.75">
      <c r="A1030" s="49"/>
    </row>
    <row r="1031" s="30" customFormat="1" ht="15.75">
      <c r="A1031" s="49"/>
    </row>
    <row r="1032" s="30" customFormat="1" ht="15.75">
      <c r="A1032" s="49"/>
    </row>
    <row r="1033" s="30" customFormat="1" ht="15.75">
      <c r="A1033" s="49"/>
    </row>
    <row r="1034" s="30" customFormat="1" ht="15.75">
      <c r="A1034" s="49"/>
    </row>
    <row r="1035" s="30" customFormat="1" ht="15.75">
      <c r="A1035" s="49"/>
    </row>
    <row r="1036" s="30" customFormat="1" ht="15.75">
      <c r="A1036" s="49"/>
    </row>
    <row r="1037" s="30" customFormat="1" ht="15.75">
      <c r="A1037" s="49"/>
    </row>
    <row r="1038" s="30" customFormat="1" ht="15.75">
      <c r="A1038" s="49"/>
    </row>
    <row r="1039" s="30" customFormat="1" ht="15.75">
      <c r="A1039" s="49"/>
    </row>
    <row r="1040" s="30" customFormat="1" ht="15.75">
      <c r="A1040" s="49"/>
    </row>
    <row r="1041" s="30" customFormat="1" ht="15.75">
      <c r="A1041" s="49"/>
    </row>
    <row r="1042" s="30" customFormat="1" ht="15.75">
      <c r="A1042" s="49"/>
    </row>
    <row r="1043" s="30" customFormat="1" ht="15.75">
      <c r="A1043" s="49"/>
    </row>
    <row r="1044" s="30" customFormat="1" ht="15.75">
      <c r="A1044" s="49"/>
    </row>
    <row r="1045" s="30" customFormat="1" ht="15.75">
      <c r="A1045" s="49"/>
    </row>
    <row r="1046" s="30" customFormat="1" ht="15.75">
      <c r="A1046" s="49"/>
    </row>
    <row r="1047" s="30" customFormat="1" ht="15.75">
      <c r="A1047" s="49"/>
    </row>
    <row r="1048" s="30" customFormat="1" ht="15.75">
      <c r="A1048" s="49"/>
    </row>
    <row r="1049" s="30" customFormat="1" ht="15.75">
      <c r="A1049" s="49"/>
    </row>
    <row r="1050" s="30" customFormat="1" ht="15.75">
      <c r="A1050" s="49"/>
    </row>
    <row r="1051" s="30" customFormat="1" ht="15.75">
      <c r="A1051" s="49"/>
    </row>
    <row r="1052" s="30" customFormat="1" ht="15.75">
      <c r="A1052" s="49"/>
    </row>
    <row r="1053" s="30" customFormat="1" ht="15.75">
      <c r="A1053" s="49"/>
    </row>
    <row r="1054" s="30" customFormat="1" ht="15.75">
      <c r="A1054" s="49"/>
    </row>
    <row r="1055" s="30" customFormat="1" ht="15.75">
      <c r="A1055" s="49"/>
    </row>
    <row r="1056" s="30" customFormat="1" ht="15.75">
      <c r="A1056" s="49"/>
    </row>
    <row r="1057" s="30" customFormat="1" ht="15.75">
      <c r="A1057" s="49"/>
    </row>
    <row r="1058" s="30" customFormat="1" ht="15.75">
      <c r="A1058" s="49"/>
    </row>
    <row r="1059" s="30" customFormat="1" ht="15.75">
      <c r="A1059" s="49"/>
    </row>
    <row r="1060" s="30" customFormat="1" ht="15.75">
      <c r="A1060" s="49"/>
    </row>
    <row r="1061" s="30" customFormat="1" ht="15.75">
      <c r="A1061" s="49"/>
    </row>
    <row r="1062" s="30" customFormat="1" ht="15.75">
      <c r="A1062" s="49"/>
    </row>
    <row r="1063" s="30" customFormat="1" ht="15.75">
      <c r="A1063" s="49"/>
    </row>
    <row r="1064" s="30" customFormat="1" ht="15.75">
      <c r="A1064" s="49"/>
    </row>
    <row r="1065" s="30" customFormat="1" ht="15.75">
      <c r="A1065" s="49"/>
    </row>
    <row r="1066" s="30" customFormat="1" ht="15.75">
      <c r="A1066" s="49"/>
    </row>
    <row r="1067" s="30" customFormat="1" ht="15.75">
      <c r="A1067" s="49"/>
    </row>
    <row r="1068" s="30" customFormat="1" ht="15.75">
      <c r="A1068" s="49"/>
    </row>
    <row r="1069" s="30" customFormat="1" ht="15.75">
      <c r="A1069" s="49"/>
    </row>
    <row r="1070" s="30" customFormat="1" ht="15.75">
      <c r="A1070" s="49"/>
    </row>
    <row r="1071" s="30" customFormat="1" ht="15.75">
      <c r="A1071" s="49"/>
    </row>
    <row r="1072" s="30" customFormat="1" ht="15.75">
      <c r="A1072" s="49"/>
    </row>
    <row r="1073" s="30" customFormat="1" ht="15.75">
      <c r="A1073" s="49"/>
    </row>
    <row r="1074" s="30" customFormat="1" ht="15.75">
      <c r="A1074" s="49"/>
    </row>
    <row r="1075" s="30" customFormat="1" ht="15.75">
      <c r="A1075" s="49"/>
    </row>
    <row r="1076" s="30" customFormat="1" ht="15.75">
      <c r="A1076" s="49"/>
    </row>
    <row r="1077" s="30" customFormat="1" ht="15.75">
      <c r="A1077" s="49"/>
    </row>
    <row r="1078" s="30" customFormat="1" ht="15.75">
      <c r="A1078" s="49"/>
    </row>
    <row r="1079" s="30" customFormat="1" ht="15.75">
      <c r="A1079" s="49"/>
    </row>
    <row r="1080" s="30" customFormat="1" ht="15.75">
      <c r="A1080" s="49"/>
    </row>
    <row r="1081" s="30" customFormat="1" ht="15.75">
      <c r="A1081" s="49"/>
    </row>
    <row r="1082" s="30" customFormat="1" ht="15.75">
      <c r="A1082" s="49"/>
    </row>
    <row r="1083" s="30" customFormat="1" ht="15.75">
      <c r="A1083" s="49"/>
    </row>
    <row r="1084" s="30" customFormat="1" ht="15.75">
      <c r="A1084" s="49"/>
    </row>
    <row r="1085" s="30" customFormat="1" ht="15.75">
      <c r="A1085" s="49"/>
    </row>
    <row r="1086" s="30" customFormat="1" ht="15.75">
      <c r="A1086" s="49"/>
    </row>
    <row r="1087" s="30" customFormat="1" ht="15.75">
      <c r="A1087" s="49"/>
    </row>
    <row r="1088" s="30" customFormat="1" ht="15.75">
      <c r="A1088" s="49"/>
    </row>
    <row r="1089" s="30" customFormat="1" ht="15.75">
      <c r="A1089" s="49"/>
    </row>
    <row r="1090" s="30" customFormat="1" ht="15.75">
      <c r="A1090" s="49"/>
    </row>
    <row r="1091" s="30" customFormat="1" ht="15.75">
      <c r="A1091" s="49"/>
    </row>
    <row r="1092" s="30" customFormat="1" ht="15.75">
      <c r="A1092" s="49"/>
    </row>
    <row r="1093" s="30" customFormat="1" ht="15.75">
      <c r="A1093" s="49"/>
    </row>
    <row r="1094" s="30" customFormat="1" ht="15.75">
      <c r="A1094" s="49"/>
    </row>
    <row r="1095" s="30" customFormat="1" ht="15.75">
      <c r="A1095" s="49"/>
    </row>
    <row r="1096" s="30" customFormat="1" ht="15.75">
      <c r="A1096" s="49"/>
    </row>
    <row r="1097" s="30" customFormat="1" ht="15.75">
      <c r="A1097" s="49"/>
    </row>
    <row r="1098" s="30" customFormat="1" ht="15.75">
      <c r="A1098" s="49"/>
    </row>
    <row r="1099" s="30" customFormat="1" ht="15.75">
      <c r="A1099" s="49"/>
    </row>
    <row r="1100" s="30" customFormat="1" ht="15.75">
      <c r="A1100" s="49"/>
    </row>
    <row r="1101" s="30" customFormat="1" ht="15.75">
      <c r="A1101" s="49"/>
    </row>
    <row r="1102" s="30" customFormat="1" ht="15.75">
      <c r="A1102" s="49"/>
    </row>
    <row r="1103" s="30" customFormat="1" ht="15.75">
      <c r="A1103" s="49"/>
    </row>
    <row r="1104" s="30" customFormat="1" ht="15.75">
      <c r="A1104" s="49"/>
    </row>
    <row r="1105" s="30" customFormat="1" ht="15.75">
      <c r="A1105" s="49"/>
    </row>
    <row r="1106" s="30" customFormat="1" ht="15.75">
      <c r="A1106" s="49"/>
    </row>
    <row r="1107" s="30" customFormat="1" ht="15.75">
      <c r="A1107" s="49"/>
    </row>
    <row r="1108" s="30" customFormat="1" ht="15.75">
      <c r="A1108" s="49"/>
    </row>
    <row r="1109" s="30" customFormat="1" ht="15.75">
      <c r="A1109" s="49"/>
    </row>
    <row r="1110" s="30" customFormat="1" ht="15.75">
      <c r="A1110" s="49"/>
    </row>
    <row r="1111" s="30" customFormat="1" ht="15.75">
      <c r="A1111" s="49"/>
    </row>
    <row r="1112" s="30" customFormat="1" ht="15.75">
      <c r="A1112" s="49"/>
    </row>
    <row r="1113" s="30" customFormat="1" ht="15.75">
      <c r="A1113" s="49"/>
    </row>
    <row r="1114" s="30" customFormat="1" ht="15.75">
      <c r="A1114" s="49"/>
    </row>
    <row r="1115" s="30" customFormat="1" ht="15.75">
      <c r="A1115" s="49"/>
    </row>
    <row r="1116" s="30" customFormat="1" ht="15.75">
      <c r="A1116" s="49"/>
    </row>
    <row r="1117" s="30" customFormat="1" ht="15.75">
      <c r="A1117" s="49"/>
    </row>
    <row r="1118" s="30" customFormat="1" ht="15.75">
      <c r="A1118" s="49"/>
    </row>
    <row r="1119" s="30" customFormat="1" ht="15.75">
      <c r="A1119" s="49"/>
    </row>
    <row r="1120" s="30" customFormat="1" ht="15.75">
      <c r="A1120" s="49"/>
    </row>
    <row r="1121" s="30" customFormat="1" ht="15.75">
      <c r="A1121" s="49"/>
    </row>
    <row r="1122" s="30" customFormat="1" ht="15.75">
      <c r="A1122" s="49"/>
    </row>
    <row r="1123" s="30" customFormat="1" ht="15.75">
      <c r="A1123" s="49"/>
    </row>
    <row r="1124" s="30" customFormat="1" ht="15.75">
      <c r="A1124" s="49"/>
    </row>
    <row r="1125" s="30" customFormat="1" ht="15.75">
      <c r="A1125" s="49"/>
    </row>
    <row r="1126" s="30" customFormat="1" ht="15.75">
      <c r="A1126" s="49"/>
    </row>
    <row r="1127" s="30" customFormat="1" ht="15.75">
      <c r="A1127" s="49"/>
    </row>
    <row r="1128" s="30" customFormat="1" ht="15.75">
      <c r="A1128" s="49"/>
    </row>
    <row r="1129" s="30" customFormat="1" ht="15.75">
      <c r="A1129" s="49"/>
    </row>
    <row r="1130" s="30" customFormat="1" ht="15.75">
      <c r="A1130" s="49"/>
    </row>
    <row r="1131" s="30" customFormat="1" ht="15.75">
      <c r="A1131" s="49"/>
    </row>
    <row r="1132" s="30" customFormat="1" ht="15.75">
      <c r="A1132" s="49"/>
    </row>
    <row r="1133" s="30" customFormat="1" ht="15.75">
      <c r="A1133" s="49"/>
    </row>
    <row r="1134" s="30" customFormat="1" ht="15.75">
      <c r="A1134" s="49"/>
    </row>
    <row r="1135" s="30" customFormat="1" ht="15.75">
      <c r="A1135" s="49"/>
    </row>
    <row r="1136" s="30" customFormat="1" ht="15.75">
      <c r="A1136" s="49"/>
    </row>
    <row r="1137" s="30" customFormat="1" ht="15.75">
      <c r="A1137" s="49"/>
    </row>
    <row r="1138" s="30" customFormat="1" ht="15.75">
      <c r="A1138" s="49"/>
    </row>
    <row r="1139" s="30" customFormat="1" ht="15.75">
      <c r="A1139" s="49"/>
    </row>
    <row r="1140" s="30" customFormat="1" ht="15.75">
      <c r="A1140" s="49"/>
    </row>
    <row r="1141" s="30" customFormat="1" ht="15.75">
      <c r="A1141" s="49"/>
    </row>
    <row r="1142" s="30" customFormat="1" ht="15.75">
      <c r="A1142" s="49"/>
    </row>
    <row r="1143" s="30" customFormat="1" ht="15.75">
      <c r="A1143" s="49"/>
    </row>
    <row r="1144" s="30" customFormat="1" ht="15.75">
      <c r="A1144" s="49"/>
    </row>
  </sheetData>
  <sheetProtection password="FA9C" sheet="1" formatColumns="0" formatRows="0" sort="0"/>
  <mergeCells count="4">
    <mergeCell ref="A4:G4"/>
    <mergeCell ref="A6:G6"/>
    <mergeCell ref="A5:G5"/>
    <mergeCell ref="A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SheetLayoutView="100" zoomScalePageLayoutView="0" workbookViewId="0" topLeftCell="A1">
      <pane xSplit="2" ySplit="8" topLeftCell="G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7" sqref="B27"/>
    </sheetView>
  </sheetViews>
  <sheetFormatPr defaultColWidth="9.140625" defaultRowHeight="12.75"/>
  <cols>
    <col min="1" max="1" width="6.7109375" style="30" customWidth="1"/>
    <col min="2" max="2" width="51.7109375" style="30" customWidth="1"/>
    <col min="3" max="3" width="22.57421875" style="30" hidden="1" customWidth="1"/>
    <col min="4" max="4" width="25.28125" style="30" hidden="1" customWidth="1"/>
    <col min="5" max="5" width="22.140625" style="30" hidden="1" customWidth="1"/>
    <col min="6" max="6" width="24.140625" style="30" hidden="1" customWidth="1"/>
    <col min="7" max="7" width="22.140625" style="30" customWidth="1"/>
    <col min="8" max="8" width="24.140625" style="30" customWidth="1"/>
    <col min="9" max="9" width="22.140625" style="30" customWidth="1"/>
    <col min="10" max="10" width="24.140625" style="30" customWidth="1"/>
    <col min="11" max="11" width="22.140625" style="30" customWidth="1"/>
    <col min="12" max="12" width="24.140625" style="30" customWidth="1"/>
    <col min="13" max="16384" width="9.140625" style="30" customWidth="1"/>
  </cols>
  <sheetData>
    <row r="1" ht="15.75">
      <c r="L1" s="21"/>
    </row>
    <row r="3" spans="1:12" ht="34.5" customHeight="1">
      <c r="A3" s="145" t="s">
        <v>120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.75">
      <c r="A4" s="144" t="str">
        <f>СПРАВОЧНИК!B3</f>
        <v>ООО "Агентство Интеллект-Сервис"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ht="15.75">
      <c r="A5" s="146"/>
      <c r="B5" s="146"/>
      <c r="C5" s="146"/>
      <c r="D5" s="146"/>
      <c r="E5" s="60"/>
      <c r="F5" s="60"/>
      <c r="G5" s="60"/>
      <c r="H5" s="60"/>
      <c r="I5" s="60"/>
      <c r="J5" s="60"/>
      <c r="K5" s="60"/>
      <c r="L5" s="60"/>
    </row>
    <row r="6" spans="1:12" ht="15.75">
      <c r="A6" s="149" t="s">
        <v>41</v>
      </c>
      <c r="B6" s="147" t="s">
        <v>121</v>
      </c>
      <c r="C6" s="142" t="str">
        <f>TEXT(СПРАВОЧНИК!$B$4-6,"0")&amp;" год"</f>
        <v>2011 год</v>
      </c>
      <c r="D6" s="143"/>
      <c r="E6" s="142" t="str">
        <f>TEXT(СПРАВОЧНИК!$B$4-5,"0")&amp;" год"</f>
        <v>2012 год</v>
      </c>
      <c r="F6" s="143"/>
      <c r="G6" s="142" t="str">
        <f>TEXT(СПРАВОЧНИК!$B$4-4,"0")&amp;" год"</f>
        <v>2013 год</v>
      </c>
      <c r="H6" s="143"/>
      <c r="I6" s="142" t="str">
        <f>TEXT(СПРАВОЧНИК!$B$4-3,"0")&amp;" год"</f>
        <v>2014 год</v>
      </c>
      <c r="J6" s="143"/>
      <c r="K6" s="142" t="str">
        <f>TEXT(СПРАВОЧНИК!$B$4-2,"0")&amp;" год"</f>
        <v>2015 год</v>
      </c>
      <c r="L6" s="143"/>
    </row>
    <row r="7" spans="1:12" ht="105.75" customHeight="1">
      <c r="A7" s="150"/>
      <c r="B7" s="148"/>
      <c r="C7" s="38" t="s">
        <v>42</v>
      </c>
      <c r="D7" s="38" t="s">
        <v>43</v>
      </c>
      <c r="E7" s="38" t="s">
        <v>42</v>
      </c>
      <c r="F7" s="38" t="s">
        <v>43</v>
      </c>
      <c r="G7" s="38" t="s">
        <v>42</v>
      </c>
      <c r="H7" s="38" t="s">
        <v>43</v>
      </c>
      <c r="I7" s="38" t="s">
        <v>42</v>
      </c>
      <c r="J7" s="38" t="s">
        <v>43</v>
      </c>
      <c r="K7" s="38" t="s">
        <v>42</v>
      </c>
      <c r="L7" s="38" t="s">
        <v>43</v>
      </c>
    </row>
    <row r="8" spans="1:12" ht="15.75">
      <c r="A8" s="23">
        <v>1</v>
      </c>
      <c r="B8" s="23">
        <f>A8+1</f>
        <v>2</v>
      </c>
      <c r="C8" s="23">
        <f aca="true" t="shared" si="0" ref="C8:J8">B8+1</f>
        <v>3</v>
      </c>
      <c r="D8" s="23">
        <f t="shared" si="0"/>
        <v>4</v>
      </c>
      <c r="E8" s="23">
        <f t="shared" si="0"/>
        <v>5</v>
      </c>
      <c r="F8" s="23">
        <f t="shared" si="0"/>
        <v>6</v>
      </c>
      <c r="G8" s="23">
        <f t="shared" si="0"/>
        <v>7</v>
      </c>
      <c r="H8" s="23">
        <f t="shared" si="0"/>
        <v>8</v>
      </c>
      <c r="I8" s="23">
        <f t="shared" si="0"/>
        <v>9</v>
      </c>
      <c r="J8" s="23">
        <f t="shared" si="0"/>
        <v>10</v>
      </c>
      <c r="K8" s="23">
        <f>J8+1</f>
        <v>11</v>
      </c>
      <c r="L8" s="23">
        <f>K8+1</f>
        <v>12</v>
      </c>
    </row>
    <row r="9" spans="1:12" ht="15.75">
      <c r="A9" s="23">
        <v>1</v>
      </c>
      <c r="B9" s="24" t="s">
        <v>44</v>
      </c>
      <c r="C9" s="31" t="s">
        <v>5</v>
      </c>
      <c r="D9" s="31" t="s">
        <v>5</v>
      </c>
      <c r="E9" s="31" t="s">
        <v>5</v>
      </c>
      <c r="F9" s="31" t="s">
        <v>5</v>
      </c>
      <c r="G9" s="31" t="s">
        <v>5</v>
      </c>
      <c r="H9" s="31" t="s">
        <v>5</v>
      </c>
      <c r="I9" s="31">
        <v>0</v>
      </c>
      <c r="J9" s="31">
        <v>277</v>
      </c>
      <c r="K9" s="31">
        <v>0.5</v>
      </c>
      <c r="L9" s="31">
        <v>475</v>
      </c>
    </row>
    <row r="10" spans="1:12" ht="15.75">
      <c r="A10" s="23">
        <v>2</v>
      </c>
      <c r="B10" s="24" t="s">
        <v>45</v>
      </c>
      <c r="C10" s="31" t="s">
        <v>5</v>
      </c>
      <c r="D10" s="31" t="s">
        <v>5</v>
      </c>
      <c r="E10" s="31" t="s">
        <v>5</v>
      </c>
      <c r="F10" s="31" t="s">
        <v>5</v>
      </c>
      <c r="G10" s="31" t="s">
        <v>5</v>
      </c>
      <c r="H10" s="31" t="s">
        <v>5</v>
      </c>
      <c r="I10" s="31" t="s">
        <v>5</v>
      </c>
      <c r="J10" s="31" t="s">
        <v>5</v>
      </c>
      <c r="K10" s="31" t="s">
        <v>5</v>
      </c>
      <c r="L10" s="31">
        <v>555</v>
      </c>
    </row>
    <row r="11" spans="1:12" ht="15.75">
      <c r="A11" s="23">
        <v>3</v>
      </c>
      <c r="B11" s="24" t="s">
        <v>46</v>
      </c>
      <c r="C11" s="31" t="s">
        <v>5</v>
      </c>
      <c r="D11" s="31" t="s">
        <v>5</v>
      </c>
      <c r="E11" s="31" t="s">
        <v>5</v>
      </c>
      <c r="F11" s="31" t="s">
        <v>5</v>
      </c>
      <c r="G11" s="31" t="s">
        <v>5</v>
      </c>
      <c r="H11" s="31" t="s">
        <v>5</v>
      </c>
      <c r="I11" s="31" t="s">
        <v>5</v>
      </c>
      <c r="J11" s="31">
        <v>293</v>
      </c>
      <c r="K11" s="31">
        <v>0.3</v>
      </c>
      <c r="L11" s="31">
        <v>0</v>
      </c>
    </row>
    <row r="12" spans="1:12" ht="15.75">
      <c r="A12" s="23">
        <v>4</v>
      </c>
      <c r="B12" s="24" t="s">
        <v>47</v>
      </c>
      <c r="C12" s="31" t="s">
        <v>5</v>
      </c>
      <c r="D12" s="31" t="s">
        <v>5</v>
      </c>
      <c r="E12" s="31" t="s">
        <v>5</v>
      </c>
      <c r="F12" s="31" t="s">
        <v>5</v>
      </c>
      <c r="G12" s="31" t="s">
        <v>5</v>
      </c>
      <c r="H12" s="31" t="s">
        <v>5</v>
      </c>
      <c r="I12" s="31" t="s">
        <v>5</v>
      </c>
      <c r="J12" s="31" t="s">
        <v>5</v>
      </c>
      <c r="K12" s="31">
        <v>0.35</v>
      </c>
      <c r="L12" s="31">
        <v>0</v>
      </c>
    </row>
    <row r="13" spans="1:12" ht="15.75">
      <c r="A13" s="23">
        <v>5</v>
      </c>
      <c r="B13" s="24" t="s">
        <v>48</v>
      </c>
      <c r="C13" s="31" t="s">
        <v>5</v>
      </c>
      <c r="D13" s="31" t="s">
        <v>5</v>
      </c>
      <c r="E13" s="31" t="s">
        <v>5</v>
      </c>
      <c r="F13" s="31" t="s">
        <v>5</v>
      </c>
      <c r="G13" s="31" t="s">
        <v>5</v>
      </c>
      <c r="H13" s="31">
        <v>12</v>
      </c>
      <c r="I13" s="31" t="s">
        <v>5</v>
      </c>
      <c r="J13" s="31">
        <v>301</v>
      </c>
      <c r="K13" s="31">
        <v>3.5</v>
      </c>
      <c r="L13" s="31">
        <v>558</v>
      </c>
    </row>
    <row r="14" spans="1:12" ht="15.75">
      <c r="A14" s="23">
        <v>6</v>
      </c>
      <c r="B14" s="24" t="s">
        <v>49</v>
      </c>
      <c r="C14" s="31" t="s">
        <v>5</v>
      </c>
      <c r="D14" s="31" t="s">
        <v>5</v>
      </c>
      <c r="E14" s="31" t="s">
        <v>5</v>
      </c>
      <c r="F14" s="31" t="s">
        <v>5</v>
      </c>
      <c r="G14" s="31" t="s">
        <v>5</v>
      </c>
      <c r="H14" s="31" t="s">
        <v>5</v>
      </c>
      <c r="I14" s="31" t="s">
        <v>5</v>
      </c>
      <c r="J14" s="31">
        <v>334</v>
      </c>
      <c r="K14" s="31">
        <v>2.1</v>
      </c>
      <c r="L14" s="31">
        <v>547</v>
      </c>
    </row>
    <row r="15" spans="1:12" ht="15.75">
      <c r="A15" s="23">
        <v>7</v>
      </c>
      <c r="B15" s="24" t="s">
        <v>50</v>
      </c>
      <c r="C15" s="31" t="s">
        <v>5</v>
      </c>
      <c r="D15" s="31" t="s">
        <v>5</v>
      </c>
      <c r="E15" s="31" t="s">
        <v>5</v>
      </c>
      <c r="F15" s="31" t="s">
        <v>5</v>
      </c>
      <c r="G15" s="31" t="s">
        <v>5</v>
      </c>
      <c r="H15" s="31">
        <v>28</v>
      </c>
      <c r="I15" s="31" t="s">
        <v>5</v>
      </c>
      <c r="J15" s="31">
        <v>336</v>
      </c>
      <c r="K15" s="31">
        <v>2.2</v>
      </c>
      <c r="L15" s="31">
        <v>569</v>
      </c>
    </row>
    <row r="16" spans="1:12" ht="15.75">
      <c r="A16" s="23" t="s">
        <v>51</v>
      </c>
      <c r="B16" s="25" t="s">
        <v>52</v>
      </c>
      <c r="C16" s="31" t="s">
        <v>5</v>
      </c>
      <c r="D16" s="31" t="s">
        <v>5</v>
      </c>
      <c r="E16" s="31" t="s">
        <v>5</v>
      </c>
      <c r="F16" s="31" t="s">
        <v>5</v>
      </c>
      <c r="G16" s="31" t="s">
        <v>5</v>
      </c>
      <c r="H16" s="31">
        <v>37</v>
      </c>
      <c r="I16" s="31" t="s">
        <v>5</v>
      </c>
      <c r="J16" s="31">
        <v>363</v>
      </c>
      <c r="K16" s="31">
        <v>0.6</v>
      </c>
      <c r="L16" s="31">
        <v>571</v>
      </c>
    </row>
    <row r="17" spans="1:12" ht="15.75">
      <c r="A17" s="23">
        <v>9</v>
      </c>
      <c r="B17" s="25" t="s">
        <v>53</v>
      </c>
      <c r="C17" s="31" t="s">
        <v>5</v>
      </c>
      <c r="D17" s="31" t="s">
        <v>5</v>
      </c>
      <c r="E17" s="31" t="s">
        <v>5</v>
      </c>
      <c r="F17" s="31" t="s">
        <v>5</v>
      </c>
      <c r="G17" s="31" t="s">
        <v>5</v>
      </c>
      <c r="H17" s="31" t="s">
        <v>5</v>
      </c>
      <c r="I17" s="31" t="s">
        <v>5</v>
      </c>
      <c r="J17" s="31">
        <v>367</v>
      </c>
      <c r="K17" s="31">
        <v>1</v>
      </c>
      <c r="L17" s="31">
        <v>0</v>
      </c>
    </row>
    <row r="18" spans="1:12" ht="15.75">
      <c r="A18" s="23">
        <v>10</v>
      </c>
      <c r="B18" s="25" t="s">
        <v>54</v>
      </c>
      <c r="C18" s="31" t="s">
        <v>5</v>
      </c>
      <c r="D18" s="31" t="s">
        <v>5</v>
      </c>
      <c r="E18" s="31" t="s">
        <v>5</v>
      </c>
      <c r="F18" s="31" t="s">
        <v>5</v>
      </c>
      <c r="G18" s="31" t="s">
        <v>5</v>
      </c>
      <c r="H18" s="31">
        <v>57</v>
      </c>
      <c r="I18" s="31" t="s">
        <v>5</v>
      </c>
      <c r="J18" s="31" t="s">
        <v>5</v>
      </c>
      <c r="K18" s="31">
        <v>0.95</v>
      </c>
      <c r="L18" s="31">
        <v>0</v>
      </c>
    </row>
    <row r="19" spans="1:12" ht="15.75">
      <c r="A19" s="23">
        <v>11</v>
      </c>
      <c r="B19" s="25" t="s">
        <v>55</v>
      </c>
      <c r="C19" s="31" t="s">
        <v>5</v>
      </c>
      <c r="D19" s="31" t="s">
        <v>5</v>
      </c>
      <c r="E19" s="31" t="s">
        <v>5</v>
      </c>
      <c r="F19" s="31" t="s">
        <v>5</v>
      </c>
      <c r="G19" s="31" t="s">
        <v>5</v>
      </c>
      <c r="H19" s="31">
        <v>250</v>
      </c>
      <c r="I19" s="31" t="s">
        <v>5</v>
      </c>
      <c r="J19" s="31">
        <v>378</v>
      </c>
      <c r="K19" s="31" t="s">
        <v>5</v>
      </c>
      <c r="L19" s="31" t="s">
        <v>5</v>
      </c>
    </row>
    <row r="20" spans="1:12" ht="15.75">
      <c r="A20" s="23">
        <v>12</v>
      </c>
      <c r="B20" s="25" t="s">
        <v>56</v>
      </c>
      <c r="C20" s="31" t="s">
        <v>5</v>
      </c>
      <c r="D20" s="31" t="s">
        <v>5</v>
      </c>
      <c r="E20" s="31" t="s">
        <v>5</v>
      </c>
      <c r="F20" s="31" t="s">
        <v>5</v>
      </c>
      <c r="G20" s="31" t="s">
        <v>5</v>
      </c>
      <c r="H20" s="31">
        <v>259</v>
      </c>
      <c r="I20" s="31">
        <v>7.6</v>
      </c>
      <c r="J20" s="31">
        <v>0</v>
      </c>
      <c r="K20" s="31" t="s">
        <v>5</v>
      </c>
      <c r="L20" s="31" t="s">
        <v>5</v>
      </c>
    </row>
    <row r="21" spans="1:12" ht="31.5">
      <c r="A21" s="23">
        <v>13</v>
      </c>
      <c r="B21" s="25" t="s">
        <v>109</v>
      </c>
      <c r="C21" s="140">
        <f>SUM(C9:C20)</f>
        <v>0</v>
      </c>
      <c r="D21" s="141"/>
      <c r="E21" s="140">
        <f>SUM(E9:E20)</f>
        <v>0</v>
      </c>
      <c r="F21" s="141"/>
      <c r="G21" s="140">
        <f>SUM(G9:G20)</f>
        <v>0</v>
      </c>
      <c r="H21" s="141"/>
      <c r="I21" s="140">
        <f>SUM(I9:I20)</f>
        <v>7.6</v>
      </c>
      <c r="J21" s="141"/>
      <c r="K21" s="140">
        <f>SUM(K9:K20)</f>
        <v>11.499999999999998</v>
      </c>
      <c r="L21" s="141"/>
    </row>
    <row r="22" spans="1:12" ht="31.5">
      <c r="A22" s="23">
        <v>14</v>
      </c>
      <c r="B22" s="25" t="s">
        <v>108</v>
      </c>
      <c r="C22" s="140">
        <f>MAX(D9:D20)</f>
        <v>0</v>
      </c>
      <c r="D22" s="141"/>
      <c r="E22" s="140">
        <f>MAX(F9:F20)</f>
        <v>0</v>
      </c>
      <c r="F22" s="141"/>
      <c r="G22" s="140">
        <f>MAX(H9:H20)</f>
        <v>259</v>
      </c>
      <c r="H22" s="141"/>
      <c r="I22" s="140">
        <f>MAX(J9:J20)</f>
        <v>378</v>
      </c>
      <c r="J22" s="141"/>
      <c r="K22" s="140">
        <f>MAX(L9:L20)</f>
        <v>571</v>
      </c>
      <c r="L22" s="141"/>
    </row>
    <row r="23" spans="1:12" ht="31.5">
      <c r="A23" s="23">
        <v>15</v>
      </c>
      <c r="B23" s="25" t="s">
        <v>110</v>
      </c>
      <c r="C23" s="140">
        <f>IF(C22=0,0,C21/C22)</f>
        <v>0</v>
      </c>
      <c r="D23" s="141"/>
      <c r="E23" s="140">
        <f>IF(E22=0,0,E21/E22)</f>
        <v>0</v>
      </c>
      <c r="F23" s="141"/>
      <c r="G23" s="140">
        <f>IF(G22=0,0,G21/G22)</f>
        <v>0</v>
      </c>
      <c r="H23" s="141"/>
      <c r="I23" s="140">
        <f>IF(I22=0,0,I21/I22)</f>
        <v>0.020105820105820106</v>
      </c>
      <c r="J23" s="141"/>
      <c r="K23" s="140">
        <f>IF(K22=0,0,K21/K22)</f>
        <v>0.020140105078809104</v>
      </c>
      <c r="L23" s="141"/>
    </row>
    <row r="24" spans="1:12" ht="15.75">
      <c r="A24" s="27"/>
      <c r="B24" s="39"/>
      <c r="C24" s="131"/>
      <c r="D24" s="132"/>
      <c r="E24" s="131"/>
      <c r="F24" s="132"/>
      <c r="G24" s="131"/>
      <c r="H24" s="132"/>
      <c r="I24" s="131"/>
      <c r="J24" s="132"/>
      <c r="K24" s="131"/>
      <c r="L24" s="132"/>
    </row>
    <row r="25" ht="15.75">
      <c r="A25" s="49"/>
    </row>
    <row r="27" spans="1:4" ht="15.75">
      <c r="A27" s="26"/>
      <c r="B27" s="27"/>
      <c r="C27" s="28"/>
      <c r="D27" s="29"/>
    </row>
    <row r="28" spans="1:4" ht="15.75">
      <c r="A28" s="29"/>
      <c r="B28" s="61"/>
      <c r="C28" s="61"/>
      <c r="D28" s="61"/>
    </row>
    <row r="29" spans="1:4" ht="15.75">
      <c r="A29" s="29"/>
      <c r="B29" s="29"/>
      <c r="C29" s="29"/>
      <c r="D29" s="29"/>
    </row>
    <row r="30" ht="15.75">
      <c r="C30" s="21"/>
    </row>
    <row r="32" ht="15.75">
      <c r="A32" s="49"/>
    </row>
  </sheetData>
  <sheetProtection password="FA9C" sheet="1" formatColumns="0" formatRows="0" sort="0"/>
  <mergeCells count="25">
    <mergeCell ref="A5:D5"/>
    <mergeCell ref="C6:D6"/>
    <mergeCell ref="E6:F6"/>
    <mergeCell ref="B6:B7"/>
    <mergeCell ref="A6:A7"/>
    <mergeCell ref="C22:D22"/>
    <mergeCell ref="E22:F22"/>
    <mergeCell ref="G6:H6"/>
    <mergeCell ref="I6:J6"/>
    <mergeCell ref="K6:L6"/>
    <mergeCell ref="A4:L4"/>
    <mergeCell ref="A3:L3"/>
    <mergeCell ref="C21:D21"/>
    <mergeCell ref="E21:F21"/>
    <mergeCell ref="G21:H21"/>
    <mergeCell ref="I21:J21"/>
    <mergeCell ref="K21:L21"/>
    <mergeCell ref="G22:H22"/>
    <mergeCell ref="I22:J22"/>
    <mergeCell ref="K22:L22"/>
    <mergeCell ref="C23:D23"/>
    <mergeCell ref="E23:F23"/>
    <mergeCell ref="G23:H23"/>
    <mergeCell ref="I23:J23"/>
    <mergeCell ref="K23:L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zoomScaleSheetLayoutView="100" zoomScalePageLayoutView="0" workbookViewId="0" topLeftCell="A1">
      <selection activeCell="B14" sqref="A1:B14"/>
    </sheetView>
  </sheetViews>
  <sheetFormatPr defaultColWidth="9.140625" defaultRowHeight="12.75"/>
  <cols>
    <col min="1" max="1" width="71.421875" style="34" customWidth="1"/>
    <col min="2" max="2" width="27.00390625" style="34" customWidth="1"/>
    <col min="3" max="16384" width="9.140625" style="34" customWidth="1"/>
  </cols>
  <sheetData>
    <row r="1" ht="15.75">
      <c r="B1" s="32"/>
    </row>
    <row r="3" spans="1:2" ht="57" customHeight="1">
      <c r="A3" s="151" t="s">
        <v>57</v>
      </c>
      <c r="B3" s="151"/>
    </row>
    <row r="4" spans="1:2" ht="15.75">
      <c r="A4" s="152" t="str">
        <f>СПРАВОЧНИК!B3</f>
        <v>ООО "Агентство Интеллект-Сервис"</v>
      </c>
      <c r="B4" s="152"/>
    </row>
    <row r="5" spans="1:2" ht="15.75">
      <c r="A5" s="153"/>
      <c r="B5" s="153"/>
    </row>
    <row r="6" spans="1:2" ht="15.75">
      <c r="A6" s="154"/>
      <c r="B6" s="154"/>
    </row>
    <row r="7" spans="1:2" ht="31.5">
      <c r="A7" s="33" t="s">
        <v>111</v>
      </c>
      <c r="B7" s="37" t="str">
        <f>IF('1.1 Приложение 1'!C23=0,"-",'1.1 Приложение 1'!C23)</f>
        <v>-</v>
      </c>
    </row>
    <row r="8" spans="1:2" ht="31.5">
      <c r="A8" s="33" t="s">
        <v>112</v>
      </c>
      <c r="B8" s="37" t="str">
        <f>IF('1.1 Приложение 1'!E23=0,"-",'1.1 Приложение 1'!E23)</f>
        <v>-</v>
      </c>
    </row>
    <row r="9" spans="1:2" ht="31.5">
      <c r="A9" s="33" t="s">
        <v>113</v>
      </c>
      <c r="B9" s="37" t="str">
        <f>IF('1.1 Приложение 1'!G23=0,"-",'1.1 Приложение 1'!G23)</f>
        <v>-</v>
      </c>
    </row>
    <row r="10" spans="1:2" ht="31.5">
      <c r="A10" s="33" t="s">
        <v>114</v>
      </c>
      <c r="B10" s="37">
        <f>IF('1.1 Приложение 1'!I23=0,"-",'1.1 Приложение 1'!I23)</f>
        <v>0.020105820105820106</v>
      </c>
    </row>
    <row r="11" spans="1:2" ht="31.5">
      <c r="A11" s="33" t="s">
        <v>115</v>
      </c>
      <c r="B11" s="37">
        <f>IF('1.1 Приложение 1'!K23=0,"-",'1.1 Приложение 1'!K23)</f>
        <v>0.020140105078809104</v>
      </c>
    </row>
    <row r="12" spans="1:2" ht="47.25">
      <c r="A12" s="33" t="s">
        <v>116</v>
      </c>
      <c r="B12" s="37">
        <f>IF(SUM(B7:B11)&gt;0,AVERAGE(B7:B11),0)</f>
        <v>0.020122962592314605</v>
      </c>
    </row>
    <row r="13" spans="1:2" ht="15.75">
      <c r="A13" s="58"/>
      <c r="B13" s="58"/>
    </row>
    <row r="15" ht="15.75">
      <c r="B15" s="59"/>
    </row>
    <row r="21" ht="15.75">
      <c r="B21" s="59"/>
    </row>
  </sheetData>
  <sheetProtection password="FA9C" sheet="1" formatColumns="0" formatRows="0" sort="0"/>
  <mergeCells count="4">
    <mergeCell ref="A3:B3"/>
    <mergeCell ref="A4:B4"/>
    <mergeCell ref="A5:B5"/>
    <mergeCell ref="A6:B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7"/>
  <sheetViews>
    <sheetView zoomScalePageLayoutView="0" workbookViewId="0" topLeftCell="A1">
      <selection activeCell="G14" sqref="A1:G14"/>
    </sheetView>
  </sheetViews>
  <sheetFormatPr defaultColWidth="9.140625" defaultRowHeight="12.75"/>
  <cols>
    <col min="1" max="1" width="7.28125" style="48" customWidth="1"/>
    <col min="2" max="2" width="53.28125" style="30" customWidth="1"/>
    <col min="3" max="3" width="12.8515625" style="30" customWidth="1"/>
    <col min="4" max="4" width="13.00390625" style="30" customWidth="1"/>
    <col min="5" max="5" width="14.28125" style="30" customWidth="1"/>
    <col min="6" max="6" width="12.8515625" style="30" customWidth="1"/>
    <col min="7" max="7" width="13.140625" style="30" customWidth="1"/>
    <col min="8" max="16384" width="9.140625" style="30" customWidth="1"/>
  </cols>
  <sheetData>
    <row r="1" spans="1:12" s="45" customFormat="1" ht="15.75">
      <c r="A1" s="44"/>
      <c r="C1" s="46"/>
      <c r="D1" s="46"/>
      <c r="E1" s="46"/>
      <c r="F1" s="46"/>
      <c r="G1" s="32"/>
      <c r="H1" s="47"/>
      <c r="I1" s="47"/>
      <c r="J1" s="47"/>
      <c r="K1" s="47"/>
      <c r="L1" s="47"/>
    </row>
    <row r="2" spans="3:12" ht="15.75"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7" ht="38.25" customHeight="1">
      <c r="A3" s="158" t="s">
        <v>119</v>
      </c>
      <c r="B3" s="158"/>
      <c r="C3" s="158"/>
      <c r="D3" s="158"/>
      <c r="E3" s="158"/>
      <c r="F3" s="158"/>
      <c r="G3" s="158"/>
    </row>
    <row r="4" spans="1:3" ht="15.75">
      <c r="A4" s="155"/>
      <c r="B4" s="155"/>
      <c r="C4" s="155"/>
    </row>
    <row r="5" spans="1:7" ht="15.75">
      <c r="A5" s="159" t="str">
        <f>СПРАВОЧНИК!B3</f>
        <v>ООО "Агентство Интеллект-Сервис"</v>
      </c>
      <c r="B5" s="159"/>
      <c r="C5" s="159"/>
      <c r="D5" s="159"/>
      <c r="E5" s="159"/>
      <c r="F5" s="159"/>
      <c r="G5" s="159"/>
    </row>
    <row r="6" spans="1:10" ht="16.5" customHeight="1">
      <c r="A6" s="156"/>
      <c r="B6" s="156"/>
      <c r="C6" s="156"/>
      <c r="I6" s="50"/>
      <c r="J6" s="51"/>
    </row>
    <row r="8" spans="1:7" s="35" customFormat="1" ht="15.75" customHeight="1">
      <c r="A8" s="157" t="s">
        <v>60</v>
      </c>
      <c r="B8" s="157" t="s">
        <v>61</v>
      </c>
      <c r="C8" s="157" t="s">
        <v>106</v>
      </c>
      <c r="D8" s="157"/>
      <c r="E8" s="157"/>
      <c r="F8" s="157"/>
      <c r="G8" s="157"/>
    </row>
    <row r="9" spans="1:7" s="35" customFormat="1" ht="15.75">
      <c r="A9" s="157"/>
      <c r="B9" s="157"/>
      <c r="C9" s="22" t="str">
        <f>TEXT(СПРАВОЧНИК!$B$4,"0")&amp;" год"</f>
        <v>2017 год</v>
      </c>
      <c r="D9" s="22" t="str">
        <f>TEXT(СПРАВОЧНИК!$B$4+1,"0")&amp;" год"</f>
        <v>2018 год</v>
      </c>
      <c r="E9" s="22" t="str">
        <f>TEXT(СПРАВОЧНИК!$B$4+2,"0")&amp;" год"</f>
        <v>2019 год</v>
      </c>
      <c r="F9" s="22" t="str">
        <f>TEXT(СПРАВОЧНИК!$B$4+3,"0")&amp;" год"</f>
        <v>2020 год</v>
      </c>
      <c r="G9" s="22" t="str">
        <f>TEXT(СПРАВОЧНИК!$B$4+4,"0")&amp;" год"</f>
        <v>2021 год</v>
      </c>
    </row>
    <row r="10" spans="1:7" s="35" customFormat="1" ht="31.5">
      <c r="A10" s="99">
        <v>1</v>
      </c>
      <c r="B10" s="36" t="s">
        <v>59</v>
      </c>
      <c r="C10" s="80">
        <f>'1.2 Приложение 1'!B12</f>
        <v>0.020122962592314605</v>
      </c>
      <c r="D10" s="80">
        <f>IF(C10=0,0,C10*0.985)</f>
        <v>0.019821118153429886</v>
      </c>
      <c r="E10" s="80">
        <f>IF(D10=0,0,D10*0.985)</f>
        <v>0.019523801381128438</v>
      </c>
      <c r="F10" s="80">
        <f>IF(E10=0,0,E10*0.985)</f>
        <v>0.019230944360411513</v>
      </c>
      <c r="G10" s="80">
        <f>IF(F10=0,0,F10*0.985)</f>
        <v>0.01894248019500534</v>
      </c>
    </row>
    <row r="11" spans="1:7" s="35" customFormat="1" ht="31.5">
      <c r="A11" s="99">
        <v>2</v>
      </c>
      <c r="B11" s="36" t="s">
        <v>62</v>
      </c>
      <c r="C11" s="80">
        <f>'Приложение 2.4'!B48</f>
        <v>0.8975</v>
      </c>
      <c r="D11" s="80">
        <f>'Приложение 2.4'!C48</f>
        <v>0.8975</v>
      </c>
      <c r="E11" s="80">
        <f>'Приложение 2.4'!D48</f>
        <v>0.8975</v>
      </c>
      <c r="F11" s="80">
        <f>'Приложение 2.4'!E48</f>
        <v>0.8975</v>
      </c>
      <c r="G11" s="80">
        <f>'Приложение 2.4'!F48</f>
        <v>0.8975</v>
      </c>
    </row>
    <row r="12" spans="1:7" s="35" customFormat="1" ht="31.5">
      <c r="A12" s="99">
        <v>3</v>
      </c>
      <c r="B12" s="36" t="s">
        <v>64</v>
      </c>
      <c r="C12" s="80">
        <f>IF(СПРАВОЧНИК!B5="+",IF((0.4*AVERAGE('Приложение 3.1'!C11:G11)+0.4*AVERAGE('Приложение 3.2'!C11:G11)+0.2*AVERAGE('Приложение 3.3'!C11:G11))=0,0,IF((0.4*AVERAGE('Приложение 3.1'!C11:G11)+0.4*AVERAGE('Приложение 3.2'!C11:G11)+0.2*AVERAGE('Приложение 3.3'!C11:G11))&lt;1,1,(0.4*AVERAGE('Приложение 3.1'!C11:G11)+0.4*AVERAGE('Приложение 3.2'!C11:G11)+0.2*AVERAGE('Приложение 3.3'!C11:G11)))),"-")</f>
        <v>1</v>
      </c>
      <c r="D12" s="80">
        <f>IF(C12="-","-",IF(C12=1,1,IF(C12=0,0,IF(C12&gt;1,(C12*0.985)))))</f>
        <v>1</v>
      </c>
      <c r="E12" s="80">
        <f>IF(D12="-","-",IF(D12=1,1,IF(D12=0,0,IF(D12&gt;1,(D12*0.985)))))</f>
        <v>1</v>
      </c>
      <c r="F12" s="80">
        <f>IF(E12="-","-",IF(E12=1,1,IF(E12=0,0,IF(E12&gt;1,(E12*0.985)))))</f>
        <v>1</v>
      </c>
      <c r="G12" s="80">
        <f>IF(F12="-","-",IF(F12=1,1,IF(F12=0,0,IF(F12&gt;1,(F12*0.985)))))</f>
        <v>1</v>
      </c>
    </row>
    <row r="13" spans="1:2" s="54" customFormat="1" ht="24.75" customHeight="1">
      <c r="A13" s="52"/>
      <c r="B13" s="53"/>
    </row>
    <row r="14" spans="1:3" s="54" customFormat="1" ht="24.75" customHeight="1">
      <c r="A14" s="52"/>
      <c r="B14" s="53"/>
      <c r="C14" s="77"/>
    </row>
    <row r="15" spans="1:4" s="54" customFormat="1" ht="24.75" customHeight="1">
      <c r="A15" s="52"/>
      <c r="B15" s="53"/>
      <c r="C15" s="77"/>
      <c r="D15" s="56"/>
    </row>
    <row r="17" ht="15.75">
      <c r="C17" s="57"/>
    </row>
  </sheetData>
  <sheetProtection password="FA9C" sheet="1" formatColumns="0" formatRows="0" sort="0"/>
  <mergeCells count="7">
    <mergeCell ref="A4:C4"/>
    <mergeCell ref="A6:C6"/>
    <mergeCell ref="C8:G8"/>
    <mergeCell ref="B8:B9"/>
    <mergeCell ref="A8:A9"/>
    <mergeCell ref="A3:G3"/>
    <mergeCell ref="A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33"/>
  <sheetViews>
    <sheetView zoomScale="70" zoomScaleNormal="7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23" sqref="F23"/>
    </sheetView>
  </sheetViews>
  <sheetFormatPr defaultColWidth="9.140625" defaultRowHeight="12.75"/>
  <cols>
    <col min="1" max="1" width="46.28125" style="83" customWidth="1"/>
    <col min="2" max="6" width="13.7109375" style="83" customWidth="1"/>
    <col min="7" max="7" width="12.140625" style="83" customWidth="1"/>
    <col min="8" max="8" width="11.28125" style="83" customWidth="1"/>
    <col min="9" max="9" width="14.00390625" style="83" customWidth="1"/>
    <col min="10" max="10" width="14.421875" style="83" customWidth="1"/>
    <col min="11" max="11" width="13.7109375" style="83" customWidth="1"/>
    <col min="12" max="123" width="9.140625" style="81" customWidth="1"/>
    <col min="124" max="16384" width="9.140625" style="83" customWidth="1"/>
  </cols>
  <sheetData>
    <row r="1" s="81" customFormat="1" ht="15.75"/>
    <row r="2" spans="1:11" s="81" customFormat="1" ht="33.75" customHeight="1">
      <c r="A2" s="158" t="s">
        <v>107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s="81" customFormat="1" ht="15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23" s="62" customFormat="1" ht="15.75">
      <c r="A4" s="163" t="str">
        <f>СПРАВОЧНИК!B3</f>
        <v>ООО "Агентство Интеллект-Сервис"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1:11" s="30" customFormat="1" ht="15.75">
      <c r="A5" s="165" t="s">
        <v>58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6" s="81" customFormat="1" ht="15.75">
      <c r="A6" s="82"/>
      <c r="B6" s="82"/>
      <c r="C6" s="82"/>
      <c r="D6" s="82"/>
      <c r="E6" s="82"/>
      <c r="F6" s="82"/>
    </row>
    <row r="7" spans="1:123" s="85" customFormat="1" ht="15.75" customHeight="1">
      <c r="A7" s="86"/>
      <c r="B7" s="86"/>
      <c r="C7" s="86"/>
      <c r="D7" s="86"/>
      <c r="E7" s="86"/>
      <c r="F7" s="86"/>
      <c r="G7" s="160"/>
      <c r="H7" s="160"/>
      <c r="I7" s="160"/>
      <c r="J7" s="160"/>
      <c r="K7" s="160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</row>
    <row r="8" spans="1:11" ht="31.5" customHeight="1">
      <c r="A8" s="164" t="s">
        <v>139</v>
      </c>
      <c r="B8" s="164" t="str">
        <f>TEXT(СПРАВОЧНИК!$B$4-6,"0")&amp;" год"</f>
        <v>2011 год</v>
      </c>
      <c r="C8" s="164" t="str">
        <f>TEXT(СПРАВОЧНИК!$B$4-5,"0")&amp;" год"</f>
        <v>2012 год</v>
      </c>
      <c r="D8" s="164" t="str">
        <f>TEXT(СПРАВОЧНИК!$B$4-4,"0")&amp;" год"</f>
        <v>2013 год</v>
      </c>
      <c r="E8" s="164" t="str">
        <f>TEXT(СПРАВОЧНИК!$B$4-3,"0")&amp;" год"</f>
        <v>2014 год</v>
      </c>
      <c r="F8" s="164" t="str">
        <f>TEXT(СПРАВОЧНИК!$B$4-2,"0")&amp;" год"</f>
        <v>2015 год</v>
      </c>
      <c r="G8" s="161" t="str">
        <f>TEXT(СПРАВОЧНИК!$B$4,"0")&amp;" год"</f>
        <v>2017 год</v>
      </c>
      <c r="H8" s="161"/>
      <c r="I8" s="161" t="s">
        <v>0</v>
      </c>
      <c r="J8" s="161" t="s">
        <v>1</v>
      </c>
      <c r="K8" s="161" t="s">
        <v>2</v>
      </c>
    </row>
    <row r="9" spans="1:11" ht="15.75">
      <c r="A9" s="164"/>
      <c r="B9" s="164"/>
      <c r="C9" s="164"/>
      <c r="D9" s="164"/>
      <c r="E9" s="164"/>
      <c r="F9" s="164"/>
      <c r="G9" s="84" t="s">
        <v>134</v>
      </c>
      <c r="H9" s="84" t="s">
        <v>3</v>
      </c>
      <c r="I9" s="162"/>
      <c r="J9" s="161"/>
      <c r="K9" s="161"/>
    </row>
    <row r="10" spans="1:11" ht="13.5" customHeight="1">
      <c r="A10" s="100">
        <v>1</v>
      </c>
      <c r="B10" s="100">
        <f>A10+1</f>
        <v>2</v>
      </c>
      <c r="C10" s="100">
        <f aca="true" t="shared" si="0" ref="C10:K10">B10+1</f>
        <v>3</v>
      </c>
      <c r="D10" s="100">
        <f t="shared" si="0"/>
        <v>4</v>
      </c>
      <c r="E10" s="100">
        <f t="shared" si="0"/>
        <v>5</v>
      </c>
      <c r="F10" s="100">
        <f t="shared" si="0"/>
        <v>6</v>
      </c>
      <c r="G10" s="84">
        <f t="shared" si="0"/>
        <v>7</v>
      </c>
      <c r="H10" s="84">
        <f t="shared" si="0"/>
        <v>8</v>
      </c>
      <c r="I10" s="84">
        <f t="shared" si="0"/>
        <v>9</v>
      </c>
      <c r="J10" s="84">
        <f t="shared" si="0"/>
        <v>10</v>
      </c>
      <c r="K10" s="84">
        <f t="shared" si="0"/>
        <v>11</v>
      </c>
    </row>
    <row r="11" spans="1:11" ht="63">
      <c r="A11" s="101" t="s">
        <v>4</v>
      </c>
      <c r="B11" s="9" t="s">
        <v>5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0" t="s">
        <v>5</v>
      </c>
      <c r="I11" s="10" t="s">
        <v>5</v>
      </c>
      <c r="J11" s="10" t="s">
        <v>5</v>
      </c>
      <c r="K11" s="12">
        <f>AVERAGE(K13:K14)</f>
        <v>2</v>
      </c>
    </row>
    <row r="12" spans="1:11" ht="15.75">
      <c r="A12" s="101" t="s">
        <v>6</v>
      </c>
      <c r="B12" s="101"/>
      <c r="C12" s="101"/>
      <c r="D12" s="101"/>
      <c r="E12" s="101"/>
      <c r="F12" s="101"/>
      <c r="G12" s="3"/>
      <c r="H12" s="4"/>
      <c r="I12" s="1"/>
      <c r="J12" s="1"/>
      <c r="K12" s="14"/>
    </row>
    <row r="13" spans="1:11" ht="63">
      <c r="A13" s="102" t="s">
        <v>7</v>
      </c>
      <c r="B13" s="135" t="s">
        <v>5</v>
      </c>
      <c r="C13" s="135" t="s">
        <v>5</v>
      </c>
      <c r="D13" s="135">
        <v>0</v>
      </c>
      <c r="E13" s="135">
        <v>0</v>
      </c>
      <c r="F13" s="135">
        <v>0</v>
      </c>
      <c r="G13" s="139">
        <f>_xlfn.IFERROR(AVERAGE(B13:F13),"-")</f>
        <v>0</v>
      </c>
      <c r="H13" s="133">
        <f>G13</f>
        <v>0</v>
      </c>
      <c r="I13" s="134">
        <f>IF(G13="-","-",IF(H13=G13,100%,IF(H13=0,120%,G13/H13)))</f>
        <v>1</v>
      </c>
      <c r="J13" s="11" t="s">
        <v>8</v>
      </c>
      <c r="K13" s="12">
        <f>IF(I13="-","-",IF(J13="прямая",IF(I13&gt;120%,1,IF(I13&lt;80%,3,2)),IF(I13&lt;80%,1,IF(I13&gt;120%,3,2))))</f>
        <v>2</v>
      </c>
    </row>
    <row r="14" spans="1:11" ht="94.5">
      <c r="A14" s="102" t="s">
        <v>9</v>
      </c>
      <c r="B14" s="88" t="s">
        <v>5</v>
      </c>
      <c r="C14" s="88" t="s">
        <v>5</v>
      </c>
      <c r="D14" s="88" t="s">
        <v>5</v>
      </c>
      <c r="E14" s="88" t="s">
        <v>5</v>
      </c>
      <c r="F14" s="88" t="s">
        <v>5</v>
      </c>
      <c r="G14" s="88">
        <f>SUM(G16:G19)</f>
        <v>6</v>
      </c>
      <c r="H14" s="88">
        <f>SUM(H16:H19)</f>
        <v>6</v>
      </c>
      <c r="I14" s="134">
        <f>IF(G14="-","-",IF(H14=G14,100%,IF(H14=0,120%,G14/H14)))</f>
        <v>1</v>
      </c>
      <c r="J14" s="11" t="s">
        <v>8</v>
      </c>
      <c r="K14" s="12">
        <f>IF(I14="-","-",IF(J14="прямая",IF(I14&gt;120%,1,IF(I14&lt;80%,3,2)),IF(I14&lt;80%,1,IF(I14&gt;120%,3,2))))</f>
        <v>2</v>
      </c>
    </row>
    <row r="15" spans="1:11" ht="15.75">
      <c r="A15" s="102" t="s">
        <v>10</v>
      </c>
      <c r="B15" s="102"/>
      <c r="C15" s="102"/>
      <c r="D15" s="102"/>
      <c r="E15" s="102"/>
      <c r="F15" s="102"/>
      <c r="G15" s="5"/>
      <c r="H15" s="6"/>
      <c r="I15" s="2"/>
      <c r="J15" s="2"/>
      <c r="K15" s="103"/>
    </row>
    <row r="16" spans="1:11" ht="47.25">
      <c r="A16" s="101" t="s">
        <v>11</v>
      </c>
      <c r="B16" s="7" t="s">
        <v>5</v>
      </c>
      <c r="C16" s="8" t="s">
        <v>5</v>
      </c>
      <c r="D16" s="7">
        <v>1</v>
      </c>
      <c r="E16" s="8">
        <v>1</v>
      </c>
      <c r="F16" s="7">
        <v>1</v>
      </c>
      <c r="G16" s="88">
        <f>_xlfn.IFERROR(AVERAGE(B16:F16),"-")</f>
        <v>1</v>
      </c>
      <c r="H16" s="88">
        <f>G16</f>
        <v>1</v>
      </c>
      <c r="I16" s="88" t="s">
        <v>5</v>
      </c>
      <c r="J16" s="88" t="s">
        <v>5</v>
      </c>
      <c r="K16" s="104" t="s">
        <v>5</v>
      </c>
    </row>
    <row r="17" spans="1:11" ht="63">
      <c r="A17" s="101" t="s">
        <v>12</v>
      </c>
      <c r="B17" s="7" t="s">
        <v>5</v>
      </c>
      <c r="C17" s="8" t="s">
        <v>5</v>
      </c>
      <c r="D17" s="7">
        <v>0</v>
      </c>
      <c r="E17" s="8">
        <v>0</v>
      </c>
      <c r="F17" s="7">
        <v>0</v>
      </c>
      <c r="G17" s="88">
        <f>IF(F17=1,1,0)</f>
        <v>0</v>
      </c>
      <c r="H17" s="88">
        <f>G17</f>
        <v>0</v>
      </c>
      <c r="I17" s="88" t="s">
        <v>5</v>
      </c>
      <c r="J17" s="88" t="s">
        <v>5</v>
      </c>
      <c r="K17" s="104" t="s">
        <v>5</v>
      </c>
    </row>
    <row r="18" spans="1:11" ht="47.25">
      <c r="A18" s="101" t="s">
        <v>13</v>
      </c>
      <c r="B18" s="7" t="s">
        <v>5</v>
      </c>
      <c r="C18" s="8" t="s">
        <v>5</v>
      </c>
      <c r="D18" s="7">
        <v>4</v>
      </c>
      <c r="E18" s="8">
        <v>4</v>
      </c>
      <c r="F18" s="7">
        <v>4</v>
      </c>
      <c r="G18" s="88">
        <f>_xlfn.IFERROR(AVERAGE(B18:F18),"-")</f>
        <v>4</v>
      </c>
      <c r="H18" s="88">
        <f>G18</f>
        <v>4</v>
      </c>
      <c r="I18" s="88" t="s">
        <v>5</v>
      </c>
      <c r="J18" s="88" t="s">
        <v>5</v>
      </c>
      <c r="K18" s="104" t="s">
        <v>5</v>
      </c>
    </row>
    <row r="19" spans="1:11" ht="63">
      <c r="A19" s="101" t="s">
        <v>14</v>
      </c>
      <c r="B19" s="7" t="s">
        <v>5</v>
      </c>
      <c r="C19" s="8" t="s">
        <v>5</v>
      </c>
      <c r="D19" s="7">
        <v>1</v>
      </c>
      <c r="E19" s="8">
        <v>1</v>
      </c>
      <c r="F19" s="7">
        <v>1</v>
      </c>
      <c r="G19" s="88">
        <f>_xlfn.IFERROR(AVERAGE(B19:F19),"-")</f>
        <v>1</v>
      </c>
      <c r="H19" s="88">
        <f>G19</f>
        <v>1</v>
      </c>
      <c r="I19" s="88" t="s">
        <v>5</v>
      </c>
      <c r="J19" s="88" t="s">
        <v>5</v>
      </c>
      <c r="K19" s="104" t="s">
        <v>5</v>
      </c>
    </row>
    <row r="20" spans="1:11" ht="63">
      <c r="A20" s="101" t="s">
        <v>15</v>
      </c>
      <c r="B20" s="10" t="s">
        <v>5</v>
      </c>
      <c r="C20" s="10" t="s">
        <v>5</v>
      </c>
      <c r="D20" s="10" t="s">
        <v>5</v>
      </c>
      <c r="E20" s="10" t="s">
        <v>5</v>
      </c>
      <c r="F20" s="10" t="s">
        <v>5</v>
      </c>
      <c r="G20" s="10" t="s">
        <v>5</v>
      </c>
      <c r="H20" s="10" t="s">
        <v>5</v>
      </c>
      <c r="I20" s="10" t="s">
        <v>5</v>
      </c>
      <c r="J20" s="10" t="s">
        <v>5</v>
      </c>
      <c r="K20" s="12">
        <f>AVERAGE(K22:K24)</f>
        <v>2</v>
      </c>
    </row>
    <row r="21" spans="1:11" ht="15.75">
      <c r="A21" s="101" t="s">
        <v>16</v>
      </c>
      <c r="B21" s="101"/>
      <c r="C21" s="101"/>
      <c r="D21" s="101"/>
      <c r="E21" s="101"/>
      <c r="F21" s="101"/>
      <c r="G21" s="5"/>
      <c r="H21" s="6"/>
      <c r="I21" s="2"/>
      <c r="J21" s="2"/>
      <c r="K21" s="103"/>
    </row>
    <row r="22" spans="1:11" ht="47.25">
      <c r="A22" s="101" t="s">
        <v>17</v>
      </c>
      <c r="B22" s="7" t="s">
        <v>5</v>
      </c>
      <c r="C22" s="8" t="s">
        <v>5</v>
      </c>
      <c r="D22" s="7">
        <v>1</v>
      </c>
      <c r="E22" s="8">
        <v>1</v>
      </c>
      <c r="F22" s="7">
        <v>1</v>
      </c>
      <c r="G22" s="88">
        <f>IF(F22=1,1,0)</f>
        <v>1</v>
      </c>
      <c r="H22" s="88">
        <f>G22</f>
        <v>1</v>
      </c>
      <c r="I22" s="134">
        <f aca="true" t="shared" si="1" ref="I22:I27">IF(G22="-","-",IF(H22=G22,100%,IF(H22=0,120%,G22/H22)))</f>
        <v>1</v>
      </c>
      <c r="J22" s="11" t="s">
        <v>8</v>
      </c>
      <c r="K22" s="12">
        <f aca="true" t="shared" si="2" ref="K22:K27">IF(I22="-","-",IF(J22="прямая",IF(I22&gt;120%,1,IF(I22&lt;80%,3,2)),IF(I22&lt;80%,1,IF(I22&gt;120%,3,2))))</f>
        <v>2</v>
      </c>
    </row>
    <row r="23" spans="1:11" ht="78.75">
      <c r="A23" s="102" t="s">
        <v>18</v>
      </c>
      <c r="B23" s="7" t="s">
        <v>5</v>
      </c>
      <c r="C23" s="8" t="s">
        <v>5</v>
      </c>
      <c r="D23" s="7">
        <v>0</v>
      </c>
      <c r="E23" s="8">
        <v>0</v>
      </c>
      <c r="F23" s="7">
        <v>0</v>
      </c>
      <c r="G23" s="88">
        <f>IF(F23=1,1,0)</f>
        <v>0</v>
      </c>
      <c r="H23" s="88">
        <f>G23</f>
        <v>0</v>
      </c>
      <c r="I23" s="134">
        <f t="shared" si="1"/>
        <v>1</v>
      </c>
      <c r="J23" s="11" t="s">
        <v>8</v>
      </c>
      <c r="K23" s="12">
        <f t="shared" si="2"/>
        <v>2</v>
      </c>
    </row>
    <row r="24" spans="1:11" ht="78.75">
      <c r="A24" s="102" t="s">
        <v>19</v>
      </c>
      <c r="B24" s="7" t="s">
        <v>5</v>
      </c>
      <c r="C24" s="8" t="s">
        <v>5</v>
      </c>
      <c r="D24" s="7">
        <v>0</v>
      </c>
      <c r="E24" s="8">
        <v>0</v>
      </c>
      <c r="F24" s="7">
        <v>0</v>
      </c>
      <c r="G24" s="88">
        <f>IF(F24=1,1,0)</f>
        <v>0</v>
      </c>
      <c r="H24" s="88">
        <f>G24</f>
        <v>0</v>
      </c>
      <c r="I24" s="134">
        <f t="shared" si="1"/>
        <v>1</v>
      </c>
      <c r="J24" s="11" t="s">
        <v>8</v>
      </c>
      <c r="K24" s="12">
        <f t="shared" si="2"/>
        <v>2</v>
      </c>
    </row>
    <row r="25" spans="1:11" ht="94.5">
      <c r="A25" s="101" t="s">
        <v>20</v>
      </c>
      <c r="B25" s="7" t="s">
        <v>5</v>
      </c>
      <c r="C25" s="8" t="s">
        <v>5</v>
      </c>
      <c r="D25" s="7">
        <v>1</v>
      </c>
      <c r="E25" s="7">
        <v>1</v>
      </c>
      <c r="F25" s="7">
        <v>1</v>
      </c>
      <c r="G25" s="88">
        <f>IF(F25=1,1,0)</f>
        <v>1</v>
      </c>
      <c r="H25" s="88">
        <f>G25</f>
        <v>1</v>
      </c>
      <c r="I25" s="134">
        <f t="shared" si="1"/>
        <v>1</v>
      </c>
      <c r="J25" s="11" t="s">
        <v>8</v>
      </c>
      <c r="K25" s="12">
        <f t="shared" si="2"/>
        <v>2</v>
      </c>
    </row>
    <row r="26" spans="1:11" ht="110.25">
      <c r="A26" s="101" t="s">
        <v>21</v>
      </c>
      <c r="B26" s="7" t="s">
        <v>5</v>
      </c>
      <c r="C26" s="8" t="s">
        <v>5</v>
      </c>
      <c r="D26" s="7">
        <v>1</v>
      </c>
      <c r="E26" s="7">
        <v>1</v>
      </c>
      <c r="F26" s="7">
        <v>1</v>
      </c>
      <c r="G26" s="88">
        <f>IF(F26=1,1,0)</f>
        <v>1</v>
      </c>
      <c r="H26" s="88">
        <f>G26</f>
        <v>1</v>
      </c>
      <c r="I26" s="134">
        <f t="shared" si="1"/>
        <v>1</v>
      </c>
      <c r="J26" s="11" t="s">
        <v>8</v>
      </c>
      <c r="K26" s="12">
        <f t="shared" si="2"/>
        <v>2</v>
      </c>
    </row>
    <row r="27" spans="1:11" ht="63">
      <c r="A27" s="101" t="s">
        <v>22</v>
      </c>
      <c r="B27" s="9" t="s">
        <v>5</v>
      </c>
      <c r="C27" s="9" t="s">
        <v>5</v>
      </c>
      <c r="D27" s="9" t="s">
        <v>5</v>
      </c>
      <c r="E27" s="9" t="s">
        <v>5</v>
      </c>
      <c r="F27" s="9" t="s">
        <v>5</v>
      </c>
      <c r="G27" s="89">
        <f>G28</f>
        <v>0</v>
      </c>
      <c r="H27" s="89">
        <f>H28</f>
        <v>0</v>
      </c>
      <c r="I27" s="134">
        <f t="shared" si="1"/>
        <v>1</v>
      </c>
      <c r="J27" s="11" t="s">
        <v>23</v>
      </c>
      <c r="K27" s="12">
        <f t="shared" si="2"/>
        <v>2</v>
      </c>
    </row>
    <row r="28" spans="1:11" ht="110.25">
      <c r="A28" s="102" t="s">
        <v>137</v>
      </c>
      <c r="B28" s="135" t="s">
        <v>5</v>
      </c>
      <c r="C28" s="135" t="s">
        <v>5</v>
      </c>
      <c r="D28" s="135">
        <v>0</v>
      </c>
      <c r="E28" s="135">
        <v>0</v>
      </c>
      <c r="F28" s="135">
        <v>0</v>
      </c>
      <c r="G28" s="133">
        <f>_xlfn.IFERROR(AVERAGE(B28:F28),"-")</f>
        <v>0</v>
      </c>
      <c r="H28" s="133">
        <f>G28</f>
        <v>0</v>
      </c>
      <c r="I28" s="11" t="s">
        <v>5</v>
      </c>
      <c r="J28" s="11" t="s">
        <v>5</v>
      </c>
      <c r="K28" s="12" t="s">
        <v>5</v>
      </c>
    </row>
    <row r="29" spans="1:11" ht="78.75">
      <c r="A29" s="101" t="s">
        <v>24</v>
      </c>
      <c r="B29" s="9" t="s">
        <v>5</v>
      </c>
      <c r="C29" s="9" t="s">
        <v>5</v>
      </c>
      <c r="D29" s="9" t="s">
        <v>5</v>
      </c>
      <c r="E29" s="9" t="s">
        <v>5</v>
      </c>
      <c r="F29" s="9" t="s">
        <v>5</v>
      </c>
      <c r="G29" s="9" t="s">
        <v>5</v>
      </c>
      <c r="H29" s="9" t="s">
        <v>5</v>
      </c>
      <c r="I29" s="9" t="s">
        <v>5</v>
      </c>
      <c r="J29" s="9" t="s">
        <v>5</v>
      </c>
      <c r="K29" s="12">
        <f>AVERAGE(K31:K32)</f>
        <v>2</v>
      </c>
    </row>
    <row r="30" spans="1:11" ht="15.75">
      <c r="A30" s="101" t="s">
        <v>6</v>
      </c>
      <c r="B30" s="101"/>
      <c r="C30" s="101"/>
      <c r="D30" s="101"/>
      <c r="E30" s="101"/>
      <c r="F30" s="101"/>
      <c r="G30" s="3"/>
      <c r="H30" s="4"/>
      <c r="I30" s="2"/>
      <c r="J30" s="2"/>
      <c r="K30" s="14"/>
    </row>
    <row r="31" spans="1:11" ht="94.5">
      <c r="A31" s="102" t="s">
        <v>135</v>
      </c>
      <c r="B31" s="135" t="s">
        <v>5</v>
      </c>
      <c r="C31" s="135" t="s">
        <v>5</v>
      </c>
      <c r="D31" s="135">
        <v>0</v>
      </c>
      <c r="E31" s="135">
        <v>0</v>
      </c>
      <c r="F31" s="135">
        <v>0</v>
      </c>
      <c r="G31" s="133">
        <f>_xlfn.IFERROR(AVERAGE(B31:F31),"-")</f>
        <v>0</v>
      </c>
      <c r="H31" s="133">
        <f>G31</f>
        <v>0</v>
      </c>
      <c r="I31" s="134">
        <f>IF(G31="-","-",IF(H31=G31,100%,IF(H31=0,120%,G31/H31)))</f>
        <v>1</v>
      </c>
      <c r="J31" s="11" t="s">
        <v>23</v>
      </c>
      <c r="K31" s="12">
        <f>IF(I31="-","-",IF(J31="прямая",IF(I31&gt;120%,1,IF(I31&lt;80%,3,2)),IF(I31&lt;80%,1,IF(I31&gt;120%,3,2))))</f>
        <v>2</v>
      </c>
    </row>
    <row r="32" spans="1:11" ht="126">
      <c r="A32" s="102" t="s">
        <v>136</v>
      </c>
      <c r="B32" s="135" t="s">
        <v>5</v>
      </c>
      <c r="C32" s="135" t="s">
        <v>5</v>
      </c>
      <c r="D32" s="135">
        <v>0</v>
      </c>
      <c r="E32" s="135">
        <v>0</v>
      </c>
      <c r="F32" s="135">
        <v>0</v>
      </c>
      <c r="G32" s="133">
        <f>_xlfn.IFERROR(AVERAGE(B32:F32),"-")</f>
        <v>0</v>
      </c>
      <c r="H32" s="133">
        <f>G32</f>
        <v>0</v>
      </c>
      <c r="I32" s="134">
        <f>IF(G32="-","-",IF(H32=G32,100%,IF(H32=0,120%,G32/H32)))</f>
        <v>1</v>
      </c>
      <c r="J32" s="11" t="s">
        <v>23</v>
      </c>
      <c r="K32" s="12">
        <f>IF(I32="-","-",IF(J32="прямая",IF(I32&gt;120%,1,IF(I32&lt;80%,3,2)),IF(I32&lt;80%,1,IF(I32&gt;120%,3,2))))</f>
        <v>2</v>
      </c>
    </row>
    <row r="33" spans="1:11" ht="15.75">
      <c r="A33" s="105" t="s">
        <v>25</v>
      </c>
      <c r="B33" s="9" t="s">
        <v>5</v>
      </c>
      <c r="C33" s="9" t="s">
        <v>5</v>
      </c>
      <c r="D33" s="9" t="s">
        <v>5</v>
      </c>
      <c r="E33" s="9" t="s">
        <v>5</v>
      </c>
      <c r="F33" s="9" t="s">
        <v>5</v>
      </c>
      <c r="G33" s="9" t="s">
        <v>5</v>
      </c>
      <c r="H33" s="9" t="s">
        <v>5</v>
      </c>
      <c r="I33" s="9" t="s">
        <v>5</v>
      </c>
      <c r="J33" s="9" t="s">
        <v>5</v>
      </c>
      <c r="K33" s="109">
        <f>AVERAGE(K11,K20,K25,K26,K27,K29)</f>
        <v>2</v>
      </c>
    </row>
    <row r="34" s="81" customFormat="1" ht="15.75"/>
    <row r="35" s="81" customFormat="1" ht="15.75"/>
    <row r="36" s="81" customFormat="1" ht="15.75"/>
    <row r="37" s="81" customFormat="1" ht="15.75"/>
    <row r="38" s="81" customFormat="1" ht="15.75"/>
    <row r="39" s="81" customFormat="1" ht="15.75"/>
    <row r="40" s="81" customFormat="1" ht="15.75"/>
    <row r="41" s="81" customFormat="1" ht="15.75"/>
    <row r="42" s="81" customFormat="1" ht="15.75"/>
    <row r="43" s="81" customFormat="1" ht="15.75"/>
    <row r="44" s="81" customFormat="1" ht="15.75"/>
    <row r="45" s="81" customFormat="1" ht="15.75"/>
    <row r="46" s="81" customFormat="1" ht="15.75"/>
    <row r="47" s="81" customFormat="1" ht="15.75"/>
    <row r="48" s="81" customFormat="1" ht="15.75"/>
    <row r="49" s="81" customFormat="1" ht="15.75"/>
    <row r="50" s="81" customFormat="1" ht="15.75"/>
    <row r="51" s="81" customFormat="1" ht="15.75"/>
    <row r="52" s="81" customFormat="1" ht="15.75"/>
    <row r="53" s="81" customFormat="1" ht="15.75"/>
    <row r="54" s="81" customFormat="1" ht="15.75"/>
    <row r="55" s="81" customFormat="1" ht="15.75"/>
    <row r="56" s="81" customFormat="1" ht="15.75"/>
    <row r="57" s="81" customFormat="1" ht="15.75"/>
    <row r="58" s="81" customFormat="1" ht="15.75"/>
    <row r="59" s="81" customFormat="1" ht="15.75"/>
    <row r="60" s="81" customFormat="1" ht="15.75"/>
    <row r="61" s="81" customFormat="1" ht="15.75"/>
    <row r="62" s="81" customFormat="1" ht="15.75"/>
    <row r="63" s="81" customFormat="1" ht="15.75"/>
    <row r="64" s="81" customFormat="1" ht="15.75"/>
    <row r="65" s="81" customFormat="1" ht="15.75"/>
    <row r="66" s="81" customFormat="1" ht="15.75"/>
    <row r="67" s="81" customFormat="1" ht="15.75"/>
    <row r="68" s="81" customFormat="1" ht="15.75"/>
    <row r="69" s="81" customFormat="1" ht="15.75"/>
    <row r="70" s="81" customFormat="1" ht="15.75"/>
    <row r="71" s="81" customFormat="1" ht="15.75"/>
    <row r="72" s="81" customFormat="1" ht="15.75"/>
    <row r="73" s="81" customFormat="1" ht="15.75"/>
    <row r="74" s="81" customFormat="1" ht="15.75"/>
    <row r="75" s="81" customFormat="1" ht="15.75"/>
    <row r="76" s="81" customFormat="1" ht="15.75"/>
    <row r="77" s="81" customFormat="1" ht="15.75"/>
    <row r="78" s="81" customFormat="1" ht="15.75"/>
    <row r="79" s="81" customFormat="1" ht="15.75"/>
    <row r="80" s="81" customFormat="1" ht="15.75"/>
    <row r="81" s="81" customFormat="1" ht="15.75"/>
    <row r="82" s="81" customFormat="1" ht="15.75"/>
    <row r="83" s="81" customFormat="1" ht="15.75"/>
    <row r="84" s="81" customFormat="1" ht="15.75"/>
    <row r="85" s="81" customFormat="1" ht="15.75"/>
    <row r="86" s="81" customFormat="1" ht="15.75"/>
    <row r="87" s="81" customFormat="1" ht="15.75"/>
    <row r="88" s="81" customFormat="1" ht="15.75"/>
    <row r="89" s="81" customFormat="1" ht="15.75"/>
    <row r="90" s="81" customFormat="1" ht="15.75"/>
    <row r="91" s="81" customFormat="1" ht="15.75"/>
    <row r="92" s="81" customFormat="1" ht="15.75"/>
    <row r="93" s="81" customFormat="1" ht="15.75"/>
    <row r="94" s="81" customFormat="1" ht="15.75"/>
    <row r="95" s="81" customFormat="1" ht="15.75"/>
    <row r="96" s="81" customFormat="1" ht="15.75"/>
    <row r="97" s="81" customFormat="1" ht="15.75"/>
    <row r="98" s="81" customFormat="1" ht="15.75"/>
    <row r="99" s="81" customFormat="1" ht="15.75"/>
    <row r="100" s="81" customFormat="1" ht="15.75"/>
    <row r="101" s="81" customFormat="1" ht="15.75"/>
    <row r="102" s="81" customFormat="1" ht="15.75"/>
    <row r="103" s="81" customFormat="1" ht="15.75"/>
    <row r="104" s="81" customFormat="1" ht="15.75"/>
    <row r="105" s="81" customFormat="1" ht="15.75"/>
    <row r="106" s="81" customFormat="1" ht="15.75"/>
    <row r="107" s="81" customFormat="1" ht="15.75"/>
    <row r="108" s="81" customFormat="1" ht="15.75"/>
    <row r="109" s="81" customFormat="1" ht="15.75"/>
    <row r="110" s="81" customFormat="1" ht="15.75"/>
    <row r="111" s="81" customFormat="1" ht="15.75"/>
    <row r="112" s="81" customFormat="1" ht="15.75"/>
    <row r="113" s="81" customFormat="1" ht="15.75"/>
    <row r="114" s="81" customFormat="1" ht="15.75"/>
    <row r="115" s="81" customFormat="1" ht="15.75"/>
    <row r="116" s="81" customFormat="1" ht="15.75"/>
    <row r="117" s="81" customFormat="1" ht="15.75"/>
    <row r="118" s="81" customFormat="1" ht="15.75"/>
    <row r="119" s="81" customFormat="1" ht="15.75"/>
    <row r="120" s="81" customFormat="1" ht="15.75"/>
    <row r="121" s="81" customFormat="1" ht="15.75"/>
    <row r="122" s="81" customFormat="1" ht="15.75"/>
    <row r="123" s="81" customFormat="1" ht="15.75"/>
    <row r="124" s="81" customFormat="1" ht="15.75"/>
    <row r="125" s="81" customFormat="1" ht="15.75"/>
    <row r="126" s="81" customFormat="1" ht="15.75"/>
    <row r="127" s="81" customFormat="1" ht="15.75"/>
    <row r="128" s="81" customFormat="1" ht="15.75"/>
    <row r="129" s="81" customFormat="1" ht="15.75"/>
    <row r="130" s="81" customFormat="1" ht="15.75"/>
    <row r="131" s="81" customFormat="1" ht="15.75"/>
    <row r="132" s="81" customFormat="1" ht="15.75"/>
    <row r="133" s="81" customFormat="1" ht="15.75"/>
    <row r="134" s="81" customFormat="1" ht="15.75"/>
    <row r="135" s="81" customFormat="1" ht="15.75"/>
    <row r="136" s="81" customFormat="1" ht="15.75"/>
    <row r="137" s="81" customFormat="1" ht="15.75"/>
    <row r="138" s="81" customFormat="1" ht="15.75"/>
    <row r="139" s="81" customFormat="1" ht="15.75"/>
    <row r="140" s="81" customFormat="1" ht="15.75"/>
    <row r="141" s="81" customFormat="1" ht="15.75"/>
    <row r="142" s="81" customFormat="1" ht="15.75"/>
    <row r="143" s="81" customFormat="1" ht="15.75"/>
    <row r="144" s="81" customFormat="1" ht="15.75"/>
    <row r="145" s="81" customFormat="1" ht="15.75"/>
    <row r="146" s="81" customFormat="1" ht="15.75"/>
    <row r="147" s="81" customFormat="1" ht="15.75"/>
    <row r="148" s="81" customFormat="1" ht="15.75"/>
    <row r="149" s="81" customFormat="1" ht="15.75"/>
    <row r="150" s="81" customFormat="1" ht="15.75"/>
    <row r="151" s="81" customFormat="1" ht="15.75"/>
    <row r="152" s="81" customFormat="1" ht="15.75"/>
    <row r="153" s="81" customFormat="1" ht="15.75"/>
    <row r="154" s="81" customFormat="1" ht="15.75"/>
    <row r="155" s="81" customFormat="1" ht="15.75"/>
    <row r="156" s="81" customFormat="1" ht="15.75"/>
    <row r="157" s="81" customFormat="1" ht="15.75"/>
    <row r="158" s="81" customFormat="1" ht="15.75"/>
    <row r="159" s="81" customFormat="1" ht="15.75"/>
    <row r="160" s="81" customFormat="1" ht="15.75"/>
    <row r="161" s="81" customFormat="1" ht="15.75"/>
    <row r="162" s="81" customFormat="1" ht="15.75"/>
    <row r="163" s="81" customFormat="1" ht="15.75"/>
    <row r="164" s="81" customFormat="1" ht="15.75"/>
    <row r="165" s="81" customFormat="1" ht="15.75"/>
    <row r="166" s="81" customFormat="1" ht="15.75"/>
    <row r="167" s="81" customFormat="1" ht="15.75"/>
    <row r="168" s="81" customFormat="1" ht="15.75"/>
    <row r="169" s="81" customFormat="1" ht="15.75"/>
    <row r="170" s="81" customFormat="1" ht="15.75"/>
    <row r="171" s="81" customFormat="1" ht="15.75"/>
    <row r="172" s="81" customFormat="1" ht="15.75"/>
    <row r="173" s="81" customFormat="1" ht="15.75"/>
    <row r="174" s="81" customFormat="1" ht="15.75"/>
    <row r="175" s="81" customFormat="1" ht="15.75"/>
    <row r="176" s="81" customFormat="1" ht="15.75"/>
    <row r="177" s="81" customFormat="1" ht="15.75"/>
    <row r="178" s="81" customFormat="1" ht="15.75"/>
    <row r="179" s="81" customFormat="1" ht="15.75"/>
    <row r="180" s="81" customFormat="1" ht="15.75"/>
    <row r="181" s="81" customFormat="1" ht="15.75"/>
    <row r="182" s="81" customFormat="1" ht="15.75"/>
    <row r="183" s="81" customFormat="1" ht="15.75"/>
    <row r="184" s="81" customFormat="1" ht="15.75"/>
    <row r="185" s="81" customFormat="1" ht="15.75"/>
    <row r="186" s="81" customFormat="1" ht="15.75"/>
    <row r="187" s="81" customFormat="1" ht="15.75"/>
    <row r="188" s="81" customFormat="1" ht="15.75"/>
    <row r="189" s="81" customFormat="1" ht="15.75"/>
    <row r="190" s="81" customFormat="1" ht="15.75"/>
    <row r="191" s="81" customFormat="1" ht="15.75"/>
    <row r="192" s="81" customFormat="1" ht="15.75"/>
    <row r="193" s="81" customFormat="1" ht="15.75"/>
    <row r="194" s="81" customFormat="1" ht="15.75"/>
    <row r="195" s="81" customFormat="1" ht="15.75"/>
    <row r="196" s="81" customFormat="1" ht="15.75"/>
    <row r="197" s="81" customFormat="1" ht="15.75"/>
    <row r="198" s="81" customFormat="1" ht="15.75"/>
    <row r="199" s="81" customFormat="1" ht="15.75"/>
    <row r="200" s="81" customFormat="1" ht="15.75"/>
    <row r="201" s="81" customFormat="1" ht="15.75"/>
    <row r="202" s="81" customFormat="1" ht="15.75"/>
    <row r="203" s="81" customFormat="1" ht="15.75"/>
    <row r="204" s="81" customFormat="1" ht="15.75"/>
    <row r="205" s="81" customFormat="1" ht="15.75"/>
    <row r="206" s="81" customFormat="1" ht="15.75"/>
    <row r="207" s="81" customFormat="1" ht="15.75"/>
    <row r="208" s="81" customFormat="1" ht="15.75"/>
    <row r="209" s="81" customFormat="1" ht="15.75"/>
    <row r="210" s="81" customFormat="1" ht="15.75"/>
    <row r="211" s="81" customFormat="1" ht="15.75"/>
    <row r="212" s="81" customFormat="1" ht="15.75"/>
    <row r="213" s="81" customFormat="1" ht="15.75"/>
    <row r="214" s="81" customFormat="1" ht="15.75"/>
    <row r="215" s="81" customFormat="1" ht="15.75"/>
    <row r="216" s="81" customFormat="1" ht="15.75"/>
    <row r="217" s="81" customFormat="1" ht="15.75"/>
    <row r="218" s="81" customFormat="1" ht="15.75"/>
    <row r="219" s="81" customFormat="1" ht="15.75"/>
    <row r="220" s="81" customFormat="1" ht="15.75"/>
    <row r="221" s="81" customFormat="1" ht="15.75"/>
    <row r="222" s="81" customFormat="1" ht="15.75"/>
    <row r="223" s="81" customFormat="1" ht="15.75"/>
    <row r="224" s="81" customFormat="1" ht="15.75"/>
    <row r="225" s="81" customFormat="1" ht="15.75"/>
    <row r="226" s="81" customFormat="1" ht="15.75"/>
    <row r="227" s="81" customFormat="1" ht="15.75"/>
    <row r="228" s="81" customFormat="1" ht="15.75"/>
    <row r="229" s="81" customFormat="1" ht="15.75"/>
    <row r="230" s="81" customFormat="1" ht="15.75"/>
    <row r="231" s="81" customFormat="1" ht="15.75"/>
    <row r="232" s="81" customFormat="1" ht="15.75"/>
    <row r="233" s="81" customFormat="1" ht="15.75"/>
    <row r="234" s="81" customFormat="1" ht="15.75"/>
    <row r="235" s="81" customFormat="1" ht="15.75"/>
    <row r="236" s="81" customFormat="1" ht="15.75"/>
    <row r="237" s="81" customFormat="1" ht="15.75"/>
    <row r="238" s="81" customFormat="1" ht="15.75"/>
    <row r="239" s="81" customFormat="1" ht="15.75"/>
    <row r="240" s="81" customFormat="1" ht="15.75"/>
    <row r="241" s="81" customFormat="1" ht="15.75"/>
    <row r="242" s="81" customFormat="1" ht="15.75"/>
    <row r="243" s="81" customFormat="1" ht="15.75"/>
    <row r="244" s="81" customFormat="1" ht="15.75"/>
    <row r="245" s="81" customFormat="1" ht="15.75"/>
    <row r="246" s="81" customFormat="1" ht="15.75"/>
    <row r="247" s="81" customFormat="1" ht="15.75"/>
    <row r="248" s="81" customFormat="1" ht="15.75"/>
    <row r="249" s="81" customFormat="1" ht="15.75"/>
    <row r="250" s="81" customFormat="1" ht="15.75"/>
    <row r="251" s="81" customFormat="1" ht="15.75"/>
    <row r="252" s="81" customFormat="1" ht="15.75"/>
    <row r="253" s="81" customFormat="1" ht="15.75"/>
    <row r="254" s="81" customFormat="1" ht="15.75"/>
    <row r="255" s="81" customFormat="1" ht="15.75"/>
    <row r="256" s="81" customFormat="1" ht="15.75"/>
    <row r="257" s="81" customFormat="1" ht="15.75"/>
    <row r="258" s="81" customFormat="1" ht="15.75"/>
    <row r="259" s="81" customFormat="1" ht="15.75"/>
    <row r="260" s="81" customFormat="1" ht="15.75"/>
    <row r="261" s="81" customFormat="1" ht="15.75"/>
    <row r="262" s="81" customFormat="1" ht="15.75"/>
    <row r="263" s="81" customFormat="1" ht="15.75"/>
    <row r="264" s="81" customFormat="1" ht="15.75"/>
    <row r="265" s="81" customFormat="1" ht="15.75"/>
    <row r="266" s="81" customFormat="1" ht="15.75"/>
    <row r="267" s="81" customFormat="1" ht="15.75"/>
    <row r="268" s="81" customFormat="1" ht="15.75"/>
    <row r="269" s="81" customFormat="1" ht="15.75"/>
    <row r="270" s="81" customFormat="1" ht="15.75"/>
    <row r="271" s="81" customFormat="1" ht="15.75"/>
    <row r="272" s="81" customFormat="1" ht="15.75"/>
    <row r="273" s="81" customFormat="1" ht="15.75"/>
    <row r="274" s="81" customFormat="1" ht="15.75"/>
    <row r="275" s="81" customFormat="1" ht="15.75"/>
    <row r="276" s="81" customFormat="1" ht="15.75"/>
    <row r="277" s="81" customFormat="1" ht="15.75"/>
    <row r="278" s="81" customFormat="1" ht="15.75"/>
    <row r="279" s="81" customFormat="1" ht="15.75"/>
    <row r="280" s="81" customFormat="1" ht="15.75"/>
    <row r="281" s="81" customFormat="1" ht="15.75"/>
    <row r="282" s="81" customFormat="1" ht="15.75"/>
    <row r="283" s="81" customFormat="1" ht="15.75"/>
    <row r="284" s="81" customFormat="1" ht="15.75"/>
    <row r="285" s="81" customFormat="1" ht="15.75"/>
    <row r="286" s="81" customFormat="1" ht="15.75"/>
    <row r="287" s="81" customFormat="1" ht="15.75"/>
    <row r="288" s="81" customFormat="1" ht="15.75"/>
    <row r="289" s="81" customFormat="1" ht="15.75"/>
    <row r="290" s="81" customFormat="1" ht="15.75"/>
    <row r="291" s="81" customFormat="1" ht="15.75"/>
    <row r="292" s="81" customFormat="1" ht="15.75"/>
    <row r="293" s="81" customFormat="1" ht="15.75"/>
    <row r="294" s="81" customFormat="1" ht="15.75"/>
    <row r="295" s="81" customFormat="1" ht="15.75"/>
    <row r="296" s="81" customFormat="1" ht="15.75"/>
    <row r="297" s="81" customFormat="1" ht="15.75"/>
    <row r="298" s="81" customFormat="1" ht="15.75"/>
    <row r="299" s="81" customFormat="1" ht="15.75"/>
    <row r="300" s="81" customFormat="1" ht="15.75"/>
    <row r="301" s="81" customFormat="1" ht="15.75"/>
    <row r="302" s="81" customFormat="1" ht="15.75"/>
    <row r="303" s="81" customFormat="1" ht="15.75"/>
    <row r="304" s="81" customFormat="1" ht="15.75"/>
    <row r="305" s="81" customFormat="1" ht="15.75"/>
    <row r="306" s="81" customFormat="1" ht="15.75"/>
    <row r="307" s="81" customFormat="1" ht="15.75"/>
    <row r="308" s="81" customFormat="1" ht="15.75"/>
    <row r="309" s="81" customFormat="1" ht="15.75"/>
    <row r="310" s="81" customFormat="1" ht="15.75"/>
    <row r="311" s="81" customFormat="1" ht="15.75"/>
    <row r="312" s="81" customFormat="1" ht="15.75"/>
    <row r="313" s="81" customFormat="1" ht="15.75"/>
    <row r="314" s="81" customFormat="1" ht="15.75"/>
    <row r="315" s="81" customFormat="1" ht="15.75"/>
    <row r="316" s="81" customFormat="1" ht="15.75"/>
    <row r="317" s="81" customFormat="1" ht="15.75"/>
    <row r="318" s="81" customFormat="1" ht="15.75"/>
    <row r="319" s="81" customFormat="1" ht="15.75"/>
    <row r="320" s="81" customFormat="1" ht="15.75"/>
    <row r="321" s="81" customFormat="1" ht="15.75"/>
    <row r="322" s="81" customFormat="1" ht="15.75"/>
    <row r="323" s="81" customFormat="1" ht="15.75"/>
    <row r="324" s="81" customFormat="1" ht="15.75"/>
    <row r="325" s="81" customFormat="1" ht="15.75"/>
    <row r="326" s="81" customFormat="1" ht="15.75"/>
    <row r="327" s="81" customFormat="1" ht="15.75"/>
    <row r="328" s="81" customFormat="1" ht="15.75"/>
    <row r="329" s="81" customFormat="1" ht="15.75"/>
    <row r="330" s="81" customFormat="1" ht="15.75"/>
    <row r="331" s="81" customFormat="1" ht="15.75"/>
    <row r="332" s="81" customFormat="1" ht="15.75"/>
    <row r="333" s="81" customFormat="1" ht="15.75"/>
    <row r="334" s="81" customFormat="1" ht="15.75"/>
    <row r="335" s="81" customFormat="1" ht="15.75"/>
    <row r="336" s="81" customFormat="1" ht="15.75"/>
    <row r="337" s="81" customFormat="1" ht="15.75"/>
    <row r="338" s="81" customFormat="1" ht="15.75"/>
    <row r="339" s="81" customFormat="1" ht="15.75"/>
    <row r="340" s="81" customFormat="1" ht="15.75"/>
    <row r="341" s="81" customFormat="1" ht="15.75"/>
    <row r="342" s="81" customFormat="1" ht="15.75"/>
    <row r="343" s="81" customFormat="1" ht="15.75"/>
    <row r="344" s="81" customFormat="1" ht="15.75"/>
    <row r="345" s="81" customFormat="1" ht="15.75"/>
    <row r="346" s="81" customFormat="1" ht="15.75"/>
    <row r="347" s="81" customFormat="1" ht="15.75"/>
    <row r="348" s="81" customFormat="1" ht="15.75"/>
    <row r="349" s="81" customFormat="1" ht="15.75"/>
    <row r="350" s="81" customFormat="1" ht="15.75"/>
    <row r="351" s="81" customFormat="1" ht="15.75"/>
    <row r="352" s="81" customFormat="1" ht="15.75"/>
    <row r="353" s="81" customFormat="1" ht="15.75"/>
    <row r="354" s="81" customFormat="1" ht="15.75"/>
    <row r="355" s="81" customFormat="1" ht="15.75"/>
    <row r="356" s="81" customFormat="1" ht="15.75"/>
    <row r="357" s="81" customFormat="1" ht="15.75"/>
    <row r="358" s="81" customFormat="1" ht="15.75"/>
    <row r="359" s="81" customFormat="1" ht="15.75"/>
    <row r="360" s="81" customFormat="1" ht="15.75"/>
    <row r="361" s="81" customFormat="1" ht="15.75"/>
    <row r="362" s="81" customFormat="1" ht="15.75"/>
    <row r="363" s="81" customFormat="1" ht="15.75"/>
    <row r="364" s="81" customFormat="1" ht="15.75"/>
    <row r="365" s="81" customFormat="1" ht="15.75"/>
    <row r="366" s="81" customFormat="1" ht="15.75"/>
    <row r="367" s="81" customFormat="1" ht="15.75"/>
    <row r="368" s="81" customFormat="1" ht="15.75"/>
    <row r="369" s="81" customFormat="1" ht="15.75"/>
    <row r="370" s="81" customFormat="1" ht="15.75"/>
    <row r="371" s="81" customFormat="1" ht="15.75"/>
    <row r="372" s="81" customFormat="1" ht="15.75"/>
    <row r="373" s="81" customFormat="1" ht="15.75"/>
    <row r="374" s="81" customFormat="1" ht="15.75"/>
    <row r="375" s="81" customFormat="1" ht="15.75"/>
    <row r="376" s="81" customFormat="1" ht="15.75"/>
    <row r="377" s="81" customFormat="1" ht="15.75"/>
    <row r="378" s="81" customFormat="1" ht="15.75"/>
    <row r="379" s="81" customFormat="1" ht="15.75"/>
    <row r="380" s="81" customFormat="1" ht="15.75"/>
    <row r="381" s="81" customFormat="1" ht="15.75"/>
    <row r="382" s="81" customFormat="1" ht="15.75"/>
    <row r="383" s="81" customFormat="1" ht="15.75"/>
    <row r="384" s="81" customFormat="1" ht="15.75"/>
    <row r="385" s="81" customFormat="1" ht="15.75"/>
    <row r="386" s="81" customFormat="1" ht="15.75"/>
    <row r="387" s="81" customFormat="1" ht="15.75"/>
    <row r="388" s="81" customFormat="1" ht="15.75"/>
    <row r="389" s="81" customFormat="1" ht="15.75"/>
    <row r="390" s="81" customFormat="1" ht="15.75"/>
    <row r="391" s="81" customFormat="1" ht="15.75"/>
    <row r="392" s="81" customFormat="1" ht="15.75"/>
    <row r="393" s="81" customFormat="1" ht="15.75"/>
    <row r="394" s="81" customFormat="1" ht="15.75"/>
    <row r="395" s="81" customFormat="1" ht="15.75"/>
    <row r="396" s="81" customFormat="1" ht="15.75"/>
    <row r="397" s="81" customFormat="1" ht="15.75"/>
    <row r="398" s="81" customFormat="1" ht="15.75"/>
    <row r="399" s="81" customFormat="1" ht="15.75"/>
    <row r="400" s="81" customFormat="1" ht="15.75"/>
    <row r="401" s="81" customFormat="1" ht="15.75"/>
    <row r="402" s="81" customFormat="1" ht="15.75"/>
    <row r="403" s="81" customFormat="1" ht="15.75"/>
    <row r="404" s="81" customFormat="1" ht="15.75"/>
    <row r="405" s="81" customFormat="1" ht="15.75"/>
    <row r="406" s="81" customFormat="1" ht="15.75"/>
    <row r="407" s="81" customFormat="1" ht="15.75"/>
    <row r="408" s="81" customFormat="1" ht="15.75"/>
    <row r="409" s="81" customFormat="1" ht="15.75"/>
    <row r="410" s="81" customFormat="1" ht="15.75"/>
    <row r="411" s="81" customFormat="1" ht="15.75"/>
    <row r="412" s="81" customFormat="1" ht="15.75"/>
    <row r="413" s="81" customFormat="1" ht="15.75"/>
    <row r="414" s="81" customFormat="1" ht="15.75"/>
    <row r="415" s="81" customFormat="1" ht="15.75"/>
    <row r="416" s="81" customFormat="1" ht="15.75"/>
    <row r="417" s="81" customFormat="1" ht="15.75"/>
    <row r="418" s="81" customFormat="1" ht="15.75"/>
    <row r="419" s="81" customFormat="1" ht="15.75"/>
    <row r="420" s="81" customFormat="1" ht="15.75"/>
    <row r="421" s="81" customFormat="1" ht="15.75"/>
    <row r="422" s="81" customFormat="1" ht="15.75"/>
    <row r="423" s="81" customFormat="1" ht="15.75"/>
    <row r="424" s="81" customFormat="1" ht="15.75"/>
    <row r="425" s="81" customFormat="1" ht="15.75"/>
    <row r="426" s="81" customFormat="1" ht="15.75"/>
    <row r="427" s="81" customFormat="1" ht="15.75"/>
    <row r="428" s="81" customFormat="1" ht="15.75"/>
    <row r="429" s="81" customFormat="1" ht="15.75"/>
    <row r="430" s="81" customFormat="1" ht="15.75"/>
    <row r="431" s="81" customFormat="1" ht="15.75"/>
    <row r="432" s="81" customFormat="1" ht="15.75"/>
    <row r="433" s="81" customFormat="1" ht="15.75"/>
    <row r="434" s="81" customFormat="1" ht="15.75"/>
    <row r="435" s="81" customFormat="1" ht="15.75"/>
    <row r="436" s="81" customFormat="1" ht="15.75"/>
    <row r="437" s="81" customFormat="1" ht="15.75"/>
    <row r="438" s="81" customFormat="1" ht="15.75"/>
    <row r="439" s="81" customFormat="1" ht="15.75"/>
    <row r="440" s="81" customFormat="1" ht="15.75"/>
    <row r="441" s="81" customFormat="1" ht="15.75"/>
    <row r="442" s="81" customFormat="1" ht="15.75"/>
    <row r="443" s="81" customFormat="1" ht="15.75"/>
    <row r="444" s="81" customFormat="1" ht="15.75"/>
    <row r="445" s="81" customFormat="1" ht="15.75"/>
    <row r="446" s="81" customFormat="1" ht="15.75"/>
    <row r="447" s="81" customFormat="1" ht="15.75"/>
    <row r="448" s="81" customFormat="1" ht="15.75"/>
    <row r="449" s="81" customFormat="1" ht="15.75"/>
    <row r="450" s="81" customFormat="1" ht="15.75"/>
    <row r="451" s="81" customFormat="1" ht="15.75"/>
    <row r="452" s="81" customFormat="1" ht="15.75"/>
    <row r="453" s="81" customFormat="1" ht="15.75"/>
    <row r="454" s="81" customFormat="1" ht="15.75"/>
    <row r="455" s="81" customFormat="1" ht="15.75"/>
    <row r="456" s="81" customFormat="1" ht="15.75"/>
    <row r="457" s="81" customFormat="1" ht="15.75"/>
    <row r="458" s="81" customFormat="1" ht="15.75"/>
    <row r="459" s="81" customFormat="1" ht="15.75"/>
    <row r="460" s="81" customFormat="1" ht="15.75"/>
    <row r="461" s="81" customFormat="1" ht="15.75"/>
    <row r="462" s="81" customFormat="1" ht="15.75"/>
    <row r="463" s="81" customFormat="1" ht="15.75"/>
    <row r="464" s="81" customFormat="1" ht="15.75"/>
    <row r="465" s="81" customFormat="1" ht="15.75"/>
    <row r="466" s="81" customFormat="1" ht="15.75"/>
    <row r="467" s="81" customFormat="1" ht="15.75"/>
    <row r="468" s="81" customFormat="1" ht="15.75"/>
    <row r="469" s="81" customFormat="1" ht="15.75"/>
    <row r="470" s="81" customFormat="1" ht="15.75"/>
    <row r="471" s="81" customFormat="1" ht="15.75"/>
    <row r="472" s="81" customFormat="1" ht="15.75"/>
    <row r="473" s="81" customFormat="1" ht="15.75"/>
    <row r="474" s="81" customFormat="1" ht="15.75"/>
    <row r="475" s="81" customFormat="1" ht="15.75"/>
    <row r="476" s="81" customFormat="1" ht="15.75"/>
    <row r="477" s="81" customFormat="1" ht="15.75"/>
    <row r="478" s="81" customFormat="1" ht="15.75"/>
    <row r="479" s="81" customFormat="1" ht="15.75"/>
    <row r="480" s="81" customFormat="1" ht="15.75"/>
    <row r="481" s="81" customFormat="1" ht="15.75"/>
    <row r="482" s="81" customFormat="1" ht="15.75"/>
    <row r="483" s="81" customFormat="1" ht="15.75"/>
    <row r="484" s="81" customFormat="1" ht="15.75"/>
    <row r="485" s="81" customFormat="1" ht="15.75"/>
    <row r="486" s="81" customFormat="1" ht="15.75"/>
    <row r="487" s="81" customFormat="1" ht="15.75"/>
    <row r="488" s="81" customFormat="1" ht="15.75"/>
    <row r="489" s="81" customFormat="1" ht="15.75"/>
    <row r="490" s="81" customFormat="1" ht="15.75"/>
    <row r="491" s="81" customFormat="1" ht="15.75"/>
    <row r="492" s="81" customFormat="1" ht="15.75"/>
    <row r="493" s="81" customFormat="1" ht="15.75"/>
    <row r="494" s="81" customFormat="1" ht="15.75"/>
    <row r="495" s="81" customFormat="1" ht="15.75"/>
    <row r="496" s="81" customFormat="1" ht="15.75"/>
    <row r="497" s="81" customFormat="1" ht="15.75"/>
    <row r="498" s="81" customFormat="1" ht="15.75"/>
    <row r="499" s="81" customFormat="1" ht="15.75"/>
    <row r="500" s="81" customFormat="1" ht="15.75"/>
    <row r="501" s="81" customFormat="1" ht="15.75"/>
    <row r="502" s="81" customFormat="1" ht="15.75"/>
    <row r="503" s="81" customFormat="1" ht="15.75"/>
    <row r="504" s="81" customFormat="1" ht="15.75"/>
    <row r="505" s="81" customFormat="1" ht="15.75"/>
    <row r="506" s="81" customFormat="1" ht="15.75"/>
    <row r="507" s="81" customFormat="1" ht="15.75"/>
    <row r="508" s="81" customFormat="1" ht="15.75"/>
    <row r="509" s="81" customFormat="1" ht="15.75"/>
    <row r="510" s="81" customFormat="1" ht="15.75"/>
    <row r="511" s="81" customFormat="1" ht="15.75"/>
    <row r="512" s="81" customFormat="1" ht="15.75"/>
    <row r="513" s="81" customFormat="1" ht="15.75"/>
    <row r="514" s="81" customFormat="1" ht="15.75"/>
    <row r="515" s="81" customFormat="1" ht="15.75"/>
    <row r="516" s="81" customFormat="1" ht="15.75"/>
    <row r="517" s="81" customFormat="1" ht="15.75"/>
    <row r="518" s="81" customFormat="1" ht="15.75"/>
    <row r="519" s="81" customFormat="1" ht="15.75"/>
    <row r="520" s="81" customFormat="1" ht="15.75"/>
    <row r="521" s="81" customFormat="1" ht="15.75"/>
    <row r="522" s="81" customFormat="1" ht="15.75"/>
    <row r="523" s="81" customFormat="1" ht="15.75"/>
    <row r="524" s="81" customFormat="1" ht="15.75"/>
    <row r="525" s="81" customFormat="1" ht="15.75"/>
    <row r="526" s="81" customFormat="1" ht="15.75"/>
    <row r="527" s="81" customFormat="1" ht="15.75"/>
    <row r="528" s="81" customFormat="1" ht="15.75"/>
    <row r="529" s="81" customFormat="1" ht="15.75"/>
    <row r="530" s="81" customFormat="1" ht="15.75"/>
    <row r="531" s="81" customFormat="1" ht="15.75"/>
    <row r="532" s="81" customFormat="1" ht="15.75"/>
    <row r="533" s="81" customFormat="1" ht="15.75"/>
    <row r="534" s="81" customFormat="1" ht="15.75"/>
    <row r="535" s="81" customFormat="1" ht="15.75"/>
    <row r="536" s="81" customFormat="1" ht="15.75"/>
    <row r="537" s="81" customFormat="1" ht="15.75"/>
    <row r="538" s="81" customFormat="1" ht="15.75"/>
    <row r="539" s="81" customFormat="1" ht="15.75"/>
    <row r="540" s="81" customFormat="1" ht="15.75"/>
    <row r="541" s="81" customFormat="1" ht="15.75"/>
    <row r="542" s="81" customFormat="1" ht="15.75"/>
    <row r="543" s="81" customFormat="1" ht="15.75"/>
    <row r="544" s="81" customFormat="1" ht="15.75"/>
    <row r="545" s="81" customFormat="1" ht="15.75"/>
    <row r="546" s="81" customFormat="1" ht="15.75"/>
    <row r="547" s="81" customFormat="1" ht="15.75"/>
    <row r="548" s="81" customFormat="1" ht="15.75"/>
    <row r="549" s="81" customFormat="1" ht="15.75"/>
    <row r="550" s="81" customFormat="1" ht="15.75"/>
    <row r="551" s="81" customFormat="1" ht="15.75"/>
    <row r="552" s="81" customFormat="1" ht="15.75"/>
    <row r="553" s="81" customFormat="1" ht="15.75"/>
    <row r="554" s="81" customFormat="1" ht="15.75"/>
    <row r="555" s="81" customFormat="1" ht="15.75"/>
    <row r="556" s="81" customFormat="1" ht="15.75"/>
    <row r="557" s="81" customFormat="1" ht="15.75"/>
    <row r="558" s="81" customFormat="1" ht="15.75"/>
    <row r="559" s="81" customFormat="1" ht="15.75"/>
    <row r="560" s="81" customFormat="1" ht="15.75"/>
    <row r="561" s="81" customFormat="1" ht="15.75"/>
    <row r="562" s="81" customFormat="1" ht="15.75"/>
    <row r="563" s="81" customFormat="1" ht="15.75"/>
    <row r="564" s="81" customFormat="1" ht="15.75"/>
    <row r="565" s="81" customFormat="1" ht="15.75"/>
    <row r="566" s="81" customFormat="1" ht="15.75"/>
    <row r="567" s="81" customFormat="1" ht="15.75"/>
    <row r="568" s="81" customFormat="1" ht="15.75"/>
    <row r="569" s="81" customFormat="1" ht="15.75"/>
    <row r="570" s="81" customFormat="1" ht="15.75"/>
    <row r="571" s="81" customFormat="1" ht="15.75"/>
    <row r="572" s="81" customFormat="1" ht="15.75"/>
    <row r="573" s="81" customFormat="1" ht="15.75"/>
    <row r="574" s="81" customFormat="1" ht="15.75"/>
    <row r="575" s="81" customFormat="1" ht="15.75"/>
    <row r="576" s="81" customFormat="1" ht="15.75"/>
    <row r="577" s="81" customFormat="1" ht="15.75"/>
    <row r="578" s="81" customFormat="1" ht="15.75"/>
    <row r="579" s="81" customFormat="1" ht="15.75"/>
    <row r="580" s="81" customFormat="1" ht="15.75"/>
    <row r="581" s="81" customFormat="1" ht="15.75"/>
    <row r="582" s="81" customFormat="1" ht="15.75"/>
    <row r="583" s="81" customFormat="1" ht="15.75"/>
    <row r="584" s="81" customFormat="1" ht="15.75"/>
    <row r="585" s="81" customFormat="1" ht="15.75"/>
    <row r="586" s="81" customFormat="1" ht="15.75"/>
    <row r="587" s="81" customFormat="1" ht="15.75"/>
    <row r="588" s="81" customFormat="1" ht="15.75"/>
    <row r="589" s="81" customFormat="1" ht="15.75"/>
    <row r="590" s="81" customFormat="1" ht="15.75"/>
    <row r="591" s="81" customFormat="1" ht="15.75"/>
    <row r="592" s="81" customFormat="1" ht="15.75"/>
    <row r="593" s="81" customFormat="1" ht="15.75"/>
    <row r="594" s="81" customFormat="1" ht="15.75"/>
    <row r="595" s="81" customFormat="1" ht="15.75"/>
    <row r="596" s="81" customFormat="1" ht="15.75"/>
    <row r="597" s="81" customFormat="1" ht="15.75"/>
    <row r="598" s="81" customFormat="1" ht="15.75"/>
    <row r="599" s="81" customFormat="1" ht="15.75"/>
    <row r="600" s="81" customFormat="1" ht="15.75"/>
    <row r="601" s="81" customFormat="1" ht="15.75"/>
    <row r="602" s="81" customFormat="1" ht="15.75"/>
    <row r="603" s="81" customFormat="1" ht="15.75"/>
    <row r="604" s="81" customFormat="1" ht="15.75"/>
    <row r="605" s="81" customFormat="1" ht="15.75"/>
    <row r="606" s="81" customFormat="1" ht="15.75"/>
    <row r="607" s="81" customFormat="1" ht="15.75"/>
    <row r="608" s="81" customFormat="1" ht="15.75"/>
    <row r="609" s="81" customFormat="1" ht="15.75"/>
    <row r="610" s="81" customFormat="1" ht="15.75"/>
    <row r="611" s="81" customFormat="1" ht="15.75"/>
    <row r="612" s="81" customFormat="1" ht="15.75"/>
    <row r="613" s="81" customFormat="1" ht="15.75"/>
    <row r="614" s="81" customFormat="1" ht="15.75"/>
    <row r="615" s="81" customFormat="1" ht="15.75"/>
    <row r="616" s="81" customFormat="1" ht="15.75"/>
    <row r="617" s="81" customFormat="1" ht="15.75"/>
    <row r="618" s="81" customFormat="1" ht="15.75"/>
    <row r="619" s="81" customFormat="1" ht="15.75"/>
    <row r="620" s="81" customFormat="1" ht="15.75"/>
    <row r="621" s="81" customFormat="1" ht="15.75"/>
    <row r="622" s="81" customFormat="1" ht="15.75"/>
    <row r="623" s="81" customFormat="1" ht="15.75"/>
    <row r="624" s="81" customFormat="1" ht="15.75"/>
    <row r="625" s="81" customFormat="1" ht="15.75"/>
    <row r="626" s="81" customFormat="1" ht="15.75"/>
    <row r="627" s="81" customFormat="1" ht="15.75"/>
    <row r="628" s="81" customFormat="1" ht="15.75"/>
    <row r="629" s="81" customFormat="1" ht="15.75"/>
    <row r="630" s="81" customFormat="1" ht="15.75"/>
    <row r="631" s="81" customFormat="1" ht="15.75"/>
    <row r="632" s="81" customFormat="1" ht="15.75"/>
    <row r="633" s="81" customFormat="1" ht="15.75"/>
    <row r="634" s="81" customFormat="1" ht="15.75"/>
    <row r="635" s="81" customFormat="1" ht="15.75"/>
    <row r="636" s="81" customFormat="1" ht="15.75"/>
    <row r="637" s="81" customFormat="1" ht="15.75"/>
    <row r="638" s="81" customFormat="1" ht="15.75"/>
    <row r="639" s="81" customFormat="1" ht="15.75"/>
    <row r="640" s="81" customFormat="1" ht="15.75"/>
    <row r="641" s="81" customFormat="1" ht="15.75"/>
    <row r="642" s="81" customFormat="1" ht="15.75"/>
    <row r="643" s="81" customFormat="1" ht="15.75"/>
    <row r="644" s="81" customFormat="1" ht="15.75"/>
    <row r="645" s="81" customFormat="1" ht="15.75"/>
    <row r="646" s="81" customFormat="1" ht="15.75"/>
    <row r="647" s="81" customFormat="1" ht="15.75"/>
    <row r="648" s="81" customFormat="1" ht="15.75"/>
    <row r="649" s="81" customFormat="1" ht="15.75"/>
    <row r="650" s="81" customFormat="1" ht="15.75"/>
    <row r="651" s="81" customFormat="1" ht="15.75"/>
    <row r="652" s="81" customFormat="1" ht="15.75"/>
    <row r="653" s="81" customFormat="1" ht="15.75"/>
    <row r="654" s="81" customFormat="1" ht="15.75"/>
    <row r="655" s="81" customFormat="1" ht="15.75"/>
    <row r="656" s="81" customFormat="1" ht="15.75"/>
    <row r="657" s="81" customFormat="1" ht="15.75"/>
    <row r="658" s="81" customFormat="1" ht="15.75"/>
    <row r="659" s="81" customFormat="1" ht="15.75"/>
    <row r="660" s="81" customFormat="1" ht="15.75"/>
    <row r="661" s="81" customFormat="1" ht="15.75"/>
    <row r="662" s="81" customFormat="1" ht="15.75"/>
    <row r="663" s="81" customFormat="1" ht="15.75"/>
    <row r="664" s="81" customFormat="1" ht="15.75"/>
    <row r="665" s="81" customFormat="1" ht="15.75"/>
    <row r="666" s="81" customFormat="1" ht="15.75"/>
    <row r="667" s="81" customFormat="1" ht="15.75"/>
    <row r="668" s="81" customFormat="1" ht="15.75"/>
    <row r="669" s="81" customFormat="1" ht="15.75"/>
    <row r="670" s="81" customFormat="1" ht="15.75"/>
    <row r="671" s="81" customFormat="1" ht="15.75"/>
    <row r="672" s="81" customFormat="1" ht="15.75"/>
    <row r="673" s="81" customFormat="1" ht="15.75"/>
    <row r="674" s="81" customFormat="1" ht="15.75"/>
    <row r="675" s="81" customFormat="1" ht="15.75"/>
    <row r="676" s="81" customFormat="1" ht="15.75"/>
    <row r="677" s="81" customFormat="1" ht="15.75"/>
    <row r="678" s="81" customFormat="1" ht="15.75"/>
    <row r="679" s="81" customFormat="1" ht="15.75"/>
    <row r="680" s="81" customFormat="1" ht="15.75"/>
    <row r="681" s="81" customFormat="1" ht="15.75"/>
    <row r="682" s="81" customFormat="1" ht="15.75"/>
    <row r="683" s="81" customFormat="1" ht="15.75"/>
    <row r="684" s="81" customFormat="1" ht="15.75"/>
    <row r="685" s="81" customFormat="1" ht="15.75"/>
    <row r="686" s="81" customFormat="1" ht="15.75"/>
    <row r="687" s="81" customFormat="1" ht="15.75"/>
    <row r="688" s="81" customFormat="1" ht="15.75"/>
    <row r="689" s="81" customFormat="1" ht="15.75"/>
    <row r="690" s="81" customFormat="1" ht="15.75"/>
    <row r="691" s="81" customFormat="1" ht="15.75"/>
    <row r="692" s="81" customFormat="1" ht="15.75"/>
    <row r="693" s="81" customFormat="1" ht="15.75"/>
    <row r="694" s="81" customFormat="1" ht="15.75"/>
    <row r="695" s="81" customFormat="1" ht="15.75"/>
    <row r="696" s="81" customFormat="1" ht="15.75"/>
    <row r="697" s="81" customFormat="1" ht="15.75"/>
    <row r="698" s="81" customFormat="1" ht="15.75"/>
    <row r="699" s="81" customFormat="1" ht="15.75"/>
    <row r="700" s="81" customFormat="1" ht="15.75"/>
    <row r="701" s="81" customFormat="1" ht="15.75"/>
    <row r="702" s="81" customFormat="1" ht="15.75"/>
    <row r="703" s="81" customFormat="1" ht="15.75"/>
    <row r="704" s="81" customFormat="1" ht="15.75"/>
    <row r="705" s="81" customFormat="1" ht="15.75"/>
    <row r="706" s="81" customFormat="1" ht="15.75"/>
    <row r="707" s="81" customFormat="1" ht="15.75"/>
    <row r="708" s="81" customFormat="1" ht="15.75"/>
    <row r="709" s="81" customFormat="1" ht="15.75"/>
    <row r="710" s="81" customFormat="1" ht="15.75"/>
    <row r="711" s="81" customFormat="1" ht="15.75"/>
    <row r="712" s="81" customFormat="1" ht="15.75"/>
    <row r="713" s="81" customFormat="1" ht="15.75"/>
    <row r="714" s="81" customFormat="1" ht="15.75"/>
    <row r="715" s="81" customFormat="1" ht="15.75"/>
    <row r="716" s="81" customFormat="1" ht="15.75"/>
    <row r="717" s="81" customFormat="1" ht="15.75"/>
    <row r="718" s="81" customFormat="1" ht="15.75"/>
    <row r="719" s="81" customFormat="1" ht="15.75"/>
    <row r="720" s="81" customFormat="1" ht="15.75"/>
    <row r="721" s="81" customFormat="1" ht="15.75"/>
    <row r="722" s="81" customFormat="1" ht="15.75"/>
    <row r="723" s="81" customFormat="1" ht="15.75"/>
    <row r="724" s="81" customFormat="1" ht="15.75"/>
    <row r="725" s="81" customFormat="1" ht="15.75"/>
    <row r="726" s="81" customFormat="1" ht="15.75"/>
    <row r="727" s="81" customFormat="1" ht="15.75"/>
    <row r="728" s="81" customFormat="1" ht="15.75"/>
    <row r="729" s="81" customFormat="1" ht="15.75"/>
    <row r="730" s="81" customFormat="1" ht="15.75"/>
    <row r="731" s="81" customFormat="1" ht="15.75"/>
    <row r="732" s="81" customFormat="1" ht="15.75"/>
    <row r="733" s="81" customFormat="1" ht="15.75"/>
    <row r="734" s="81" customFormat="1" ht="15.75"/>
    <row r="735" s="81" customFormat="1" ht="15.75"/>
    <row r="736" s="81" customFormat="1" ht="15.75"/>
    <row r="737" s="81" customFormat="1" ht="15.75"/>
    <row r="738" s="81" customFormat="1" ht="15.75"/>
    <row r="739" s="81" customFormat="1" ht="15.75"/>
    <row r="740" s="81" customFormat="1" ht="15.75"/>
    <row r="741" s="81" customFormat="1" ht="15.75"/>
    <row r="742" s="81" customFormat="1" ht="15.75"/>
    <row r="743" s="81" customFormat="1" ht="15.75"/>
    <row r="744" s="81" customFormat="1" ht="15.75"/>
    <row r="745" s="81" customFormat="1" ht="15.75"/>
    <row r="746" s="81" customFormat="1" ht="15.75"/>
    <row r="747" s="81" customFormat="1" ht="15.75"/>
    <row r="748" s="81" customFormat="1" ht="15.75"/>
    <row r="749" s="81" customFormat="1" ht="15.75"/>
    <row r="750" s="81" customFormat="1" ht="15.75"/>
    <row r="751" s="81" customFormat="1" ht="15.75"/>
    <row r="752" s="81" customFormat="1" ht="15.75"/>
    <row r="753" s="81" customFormat="1" ht="15.75"/>
    <row r="754" s="81" customFormat="1" ht="15.75"/>
    <row r="755" s="81" customFormat="1" ht="15.75"/>
    <row r="756" s="81" customFormat="1" ht="15.75"/>
    <row r="757" s="81" customFormat="1" ht="15.75"/>
    <row r="758" s="81" customFormat="1" ht="15.75"/>
    <row r="759" s="81" customFormat="1" ht="15.75"/>
    <row r="760" s="81" customFormat="1" ht="15.75"/>
    <row r="761" s="81" customFormat="1" ht="15.75"/>
    <row r="762" s="81" customFormat="1" ht="15.75"/>
    <row r="763" s="81" customFormat="1" ht="15.75"/>
    <row r="764" s="81" customFormat="1" ht="15.75"/>
    <row r="765" s="81" customFormat="1" ht="15.75"/>
    <row r="766" s="81" customFormat="1" ht="15.75"/>
    <row r="767" s="81" customFormat="1" ht="15.75"/>
    <row r="768" s="81" customFormat="1" ht="15.75"/>
    <row r="769" s="81" customFormat="1" ht="15.75"/>
    <row r="770" s="81" customFormat="1" ht="15.75"/>
    <row r="771" s="81" customFormat="1" ht="15.75"/>
    <row r="772" s="81" customFormat="1" ht="15.75"/>
    <row r="773" s="81" customFormat="1" ht="15.75"/>
    <row r="774" s="81" customFormat="1" ht="15.75"/>
    <row r="775" s="81" customFormat="1" ht="15.75"/>
    <row r="776" s="81" customFormat="1" ht="15.75"/>
    <row r="777" s="81" customFormat="1" ht="15.75"/>
    <row r="778" s="81" customFormat="1" ht="15.75"/>
    <row r="779" s="81" customFormat="1" ht="15.75"/>
    <row r="780" s="81" customFormat="1" ht="15.75"/>
    <row r="781" s="81" customFormat="1" ht="15.75"/>
    <row r="782" s="81" customFormat="1" ht="15.75"/>
    <row r="783" s="81" customFormat="1" ht="15.75"/>
    <row r="784" s="81" customFormat="1" ht="15.75"/>
    <row r="785" s="81" customFormat="1" ht="15.75"/>
    <row r="786" s="81" customFormat="1" ht="15.75"/>
    <row r="787" s="81" customFormat="1" ht="15.75"/>
    <row r="788" s="81" customFormat="1" ht="15.75"/>
    <row r="789" s="81" customFormat="1" ht="15.75"/>
    <row r="790" s="81" customFormat="1" ht="15.75"/>
    <row r="791" s="81" customFormat="1" ht="15.75"/>
    <row r="792" s="81" customFormat="1" ht="15.75"/>
    <row r="793" s="81" customFormat="1" ht="15.75"/>
    <row r="794" s="81" customFormat="1" ht="15.75"/>
    <row r="795" s="81" customFormat="1" ht="15.75"/>
    <row r="796" s="81" customFormat="1" ht="15.75"/>
    <row r="797" s="81" customFormat="1" ht="15.75"/>
    <row r="798" s="81" customFormat="1" ht="15.75"/>
    <row r="799" s="81" customFormat="1" ht="15.75"/>
    <row r="800" s="81" customFormat="1" ht="15.75"/>
    <row r="801" s="81" customFormat="1" ht="15.75"/>
    <row r="802" s="81" customFormat="1" ht="15.75"/>
    <row r="803" s="81" customFormat="1" ht="15.75"/>
    <row r="804" s="81" customFormat="1" ht="15.75"/>
    <row r="805" s="81" customFormat="1" ht="15.75"/>
    <row r="806" s="81" customFormat="1" ht="15.75"/>
    <row r="807" s="81" customFormat="1" ht="15.75"/>
    <row r="808" s="81" customFormat="1" ht="15.75"/>
    <row r="809" s="81" customFormat="1" ht="15.75"/>
    <row r="810" s="81" customFormat="1" ht="15.75"/>
    <row r="811" s="81" customFormat="1" ht="15.75"/>
    <row r="812" s="81" customFormat="1" ht="15.75"/>
    <row r="813" s="81" customFormat="1" ht="15.75"/>
    <row r="814" s="81" customFormat="1" ht="15.75"/>
    <row r="815" s="81" customFormat="1" ht="15.75"/>
    <row r="816" s="81" customFormat="1" ht="15.75"/>
    <row r="817" s="81" customFormat="1" ht="15.75"/>
    <row r="818" s="81" customFormat="1" ht="15.75"/>
    <row r="819" s="81" customFormat="1" ht="15.75"/>
    <row r="820" s="81" customFormat="1" ht="15.75"/>
    <row r="821" s="81" customFormat="1" ht="15.75"/>
    <row r="822" s="81" customFormat="1" ht="15.75"/>
    <row r="823" s="81" customFormat="1" ht="15.75"/>
    <row r="824" s="81" customFormat="1" ht="15.75"/>
    <row r="825" s="81" customFormat="1" ht="15.75"/>
    <row r="826" s="81" customFormat="1" ht="15.75"/>
    <row r="827" s="81" customFormat="1" ht="15.75"/>
    <row r="828" s="81" customFormat="1" ht="15.75"/>
    <row r="829" s="81" customFormat="1" ht="15.75"/>
    <row r="830" s="81" customFormat="1" ht="15.75"/>
    <row r="831" s="81" customFormat="1" ht="15.75"/>
    <row r="832" s="81" customFormat="1" ht="15.75"/>
    <row r="833" s="81" customFormat="1" ht="15.75"/>
    <row r="834" s="81" customFormat="1" ht="15.75"/>
    <row r="835" s="81" customFormat="1" ht="15.75"/>
    <row r="836" s="81" customFormat="1" ht="15.75"/>
    <row r="837" s="81" customFormat="1" ht="15.75"/>
    <row r="838" s="81" customFormat="1" ht="15.75"/>
    <row r="839" s="81" customFormat="1" ht="15.75"/>
    <row r="840" s="81" customFormat="1" ht="15.75"/>
    <row r="841" s="81" customFormat="1" ht="15.75"/>
    <row r="842" s="81" customFormat="1" ht="15.75"/>
    <row r="843" s="81" customFormat="1" ht="15.75"/>
    <row r="844" s="81" customFormat="1" ht="15.75"/>
    <row r="845" s="81" customFormat="1" ht="15.75"/>
    <row r="846" s="81" customFormat="1" ht="15.75"/>
    <row r="847" s="81" customFormat="1" ht="15.75"/>
    <row r="848" s="81" customFormat="1" ht="15.75"/>
    <row r="849" s="81" customFormat="1" ht="15.75"/>
    <row r="850" s="81" customFormat="1" ht="15.75"/>
    <row r="851" s="81" customFormat="1" ht="15.75"/>
    <row r="852" s="81" customFormat="1" ht="15.75"/>
    <row r="853" s="81" customFormat="1" ht="15.75"/>
    <row r="854" s="81" customFormat="1" ht="15.75"/>
    <row r="855" s="81" customFormat="1" ht="15.75"/>
    <row r="856" s="81" customFormat="1" ht="15.75"/>
    <row r="857" s="81" customFormat="1" ht="15.75"/>
    <row r="858" s="81" customFormat="1" ht="15.75"/>
    <row r="859" s="81" customFormat="1" ht="15.75"/>
    <row r="860" s="81" customFormat="1" ht="15.75"/>
    <row r="861" s="81" customFormat="1" ht="15.75"/>
    <row r="862" s="81" customFormat="1" ht="15.75"/>
    <row r="863" s="81" customFormat="1" ht="15.75"/>
    <row r="864" s="81" customFormat="1" ht="15.75"/>
    <row r="865" s="81" customFormat="1" ht="15.75"/>
    <row r="866" s="81" customFormat="1" ht="15.75"/>
    <row r="867" s="81" customFormat="1" ht="15.75"/>
    <row r="868" s="81" customFormat="1" ht="15.75"/>
    <row r="869" s="81" customFormat="1" ht="15.75"/>
    <row r="870" s="81" customFormat="1" ht="15.75"/>
    <row r="871" s="81" customFormat="1" ht="15.75"/>
    <row r="872" s="81" customFormat="1" ht="15.75"/>
    <row r="873" s="81" customFormat="1" ht="15.75"/>
    <row r="874" s="81" customFormat="1" ht="15.75"/>
    <row r="875" s="81" customFormat="1" ht="15.75"/>
    <row r="876" s="81" customFormat="1" ht="15.75"/>
    <row r="877" s="81" customFormat="1" ht="15.75"/>
    <row r="878" s="81" customFormat="1" ht="15.75"/>
    <row r="879" s="81" customFormat="1" ht="15.75"/>
    <row r="880" s="81" customFormat="1" ht="15.75"/>
    <row r="881" s="81" customFormat="1" ht="15.75"/>
    <row r="882" s="81" customFormat="1" ht="15.75"/>
    <row r="883" s="81" customFormat="1" ht="15.75"/>
    <row r="884" s="81" customFormat="1" ht="15.75"/>
    <row r="885" s="81" customFormat="1" ht="15.75"/>
    <row r="886" s="81" customFormat="1" ht="15.75"/>
    <row r="887" s="81" customFormat="1" ht="15.75"/>
    <row r="888" s="81" customFormat="1" ht="15.75"/>
    <row r="889" s="81" customFormat="1" ht="15.75"/>
    <row r="890" s="81" customFormat="1" ht="15.75"/>
    <row r="891" s="81" customFormat="1" ht="15.75"/>
    <row r="892" s="81" customFormat="1" ht="15.75"/>
    <row r="893" s="81" customFormat="1" ht="15.75"/>
    <row r="894" s="81" customFormat="1" ht="15.75"/>
    <row r="895" s="81" customFormat="1" ht="15.75"/>
    <row r="896" s="81" customFormat="1" ht="15.75"/>
    <row r="897" s="81" customFormat="1" ht="15.75"/>
    <row r="898" s="81" customFormat="1" ht="15.75"/>
    <row r="899" s="81" customFormat="1" ht="15.75"/>
    <row r="900" s="81" customFormat="1" ht="15.75"/>
    <row r="901" s="81" customFormat="1" ht="15.75"/>
    <row r="902" s="81" customFormat="1" ht="15.75"/>
    <row r="903" s="81" customFormat="1" ht="15.75"/>
    <row r="904" s="81" customFormat="1" ht="15.75"/>
    <row r="905" s="81" customFormat="1" ht="15.75"/>
    <row r="906" s="81" customFormat="1" ht="15.75"/>
    <row r="907" s="81" customFormat="1" ht="15.75"/>
    <row r="908" s="81" customFormat="1" ht="15.75"/>
    <row r="909" s="81" customFormat="1" ht="15.75"/>
    <row r="910" s="81" customFormat="1" ht="15.75"/>
    <row r="911" s="81" customFormat="1" ht="15.75"/>
    <row r="912" s="81" customFormat="1" ht="15.75"/>
    <row r="913" s="81" customFormat="1" ht="15.75"/>
    <row r="914" s="81" customFormat="1" ht="15.75"/>
    <row r="915" s="81" customFormat="1" ht="15.75"/>
    <row r="916" s="81" customFormat="1" ht="15.75"/>
    <row r="917" s="81" customFormat="1" ht="15.75"/>
    <row r="918" s="81" customFormat="1" ht="15.75"/>
    <row r="919" s="81" customFormat="1" ht="15.75"/>
    <row r="920" s="81" customFormat="1" ht="15.75"/>
    <row r="921" s="81" customFormat="1" ht="15.75"/>
    <row r="922" s="81" customFormat="1" ht="15.75"/>
    <row r="923" s="81" customFormat="1" ht="15.75"/>
    <row r="924" s="81" customFormat="1" ht="15.75"/>
    <row r="925" s="81" customFormat="1" ht="15.75"/>
    <row r="926" s="81" customFormat="1" ht="15.75"/>
    <row r="927" s="81" customFormat="1" ht="15.75"/>
    <row r="928" s="81" customFormat="1" ht="15.75"/>
    <row r="929" s="81" customFormat="1" ht="15.75"/>
    <row r="930" s="81" customFormat="1" ht="15.75"/>
    <row r="931" s="81" customFormat="1" ht="15.75"/>
    <row r="932" s="81" customFormat="1" ht="15.75"/>
    <row r="933" s="81" customFormat="1" ht="15.75"/>
    <row r="934" s="81" customFormat="1" ht="15.75"/>
    <row r="935" s="81" customFormat="1" ht="15.75"/>
    <row r="936" s="81" customFormat="1" ht="15.75"/>
    <row r="937" s="81" customFormat="1" ht="15.75"/>
    <row r="938" s="81" customFormat="1" ht="15.75"/>
    <row r="939" s="81" customFormat="1" ht="15.75"/>
    <row r="940" s="81" customFormat="1" ht="15.75"/>
    <row r="941" s="81" customFormat="1" ht="15.75"/>
    <row r="942" s="81" customFormat="1" ht="15.75"/>
    <row r="943" s="81" customFormat="1" ht="15.75"/>
    <row r="944" s="81" customFormat="1" ht="15.75"/>
    <row r="945" s="81" customFormat="1" ht="15.75"/>
    <row r="946" s="81" customFormat="1" ht="15.75"/>
    <row r="947" s="81" customFormat="1" ht="15.75"/>
    <row r="948" s="81" customFormat="1" ht="15.75"/>
    <row r="949" s="81" customFormat="1" ht="15.75"/>
    <row r="950" s="81" customFormat="1" ht="15.75"/>
    <row r="951" s="81" customFormat="1" ht="15.75"/>
    <row r="952" s="81" customFormat="1" ht="15.75"/>
    <row r="953" s="81" customFormat="1" ht="15.75"/>
    <row r="954" s="81" customFormat="1" ht="15.75"/>
    <row r="955" s="81" customFormat="1" ht="15.75"/>
    <row r="956" s="81" customFormat="1" ht="15.75"/>
    <row r="957" s="81" customFormat="1" ht="15.75"/>
    <row r="958" s="81" customFormat="1" ht="15.75"/>
    <row r="959" s="81" customFormat="1" ht="15.75"/>
    <row r="960" s="81" customFormat="1" ht="15.75"/>
    <row r="961" s="81" customFormat="1" ht="15.75"/>
    <row r="962" s="81" customFormat="1" ht="15.75"/>
    <row r="963" s="81" customFormat="1" ht="15.75"/>
    <row r="964" s="81" customFormat="1" ht="15.75"/>
    <row r="965" s="81" customFormat="1" ht="15.75"/>
    <row r="966" s="81" customFormat="1" ht="15.75"/>
    <row r="967" s="81" customFormat="1" ht="15.75"/>
    <row r="968" s="81" customFormat="1" ht="15.75"/>
    <row r="969" s="81" customFormat="1" ht="15.75"/>
    <row r="970" s="81" customFormat="1" ht="15.75"/>
    <row r="971" s="81" customFormat="1" ht="15.75"/>
    <row r="972" s="81" customFormat="1" ht="15.75"/>
    <row r="973" s="81" customFormat="1" ht="15.75"/>
    <row r="974" s="81" customFormat="1" ht="15.75"/>
    <row r="975" s="81" customFormat="1" ht="15.75"/>
    <row r="976" s="81" customFormat="1" ht="15.75"/>
  </sheetData>
  <sheetProtection password="FA9C" sheet="1" objects="1" scenarios="1" formatColumns="0" formatRows="0" selectLockedCells="1"/>
  <protectedRanges>
    <protectedRange sqref="I20:J20 G13:H15 B20:F20 B29:J29 B16:H19 B14:F14 B22:F24 G30:H32 B27:F27 G20:H28" name="Диапазон1_1"/>
  </protectedRanges>
  <mergeCells count="14">
    <mergeCell ref="D8:D9"/>
    <mergeCell ref="E8:E9"/>
    <mergeCell ref="F8:F9"/>
    <mergeCell ref="A5:K5"/>
    <mergeCell ref="A2:K2"/>
    <mergeCell ref="G7:K7"/>
    <mergeCell ref="G8:H8"/>
    <mergeCell ref="I8:I9"/>
    <mergeCell ref="J8:J9"/>
    <mergeCell ref="K8:K9"/>
    <mergeCell ref="A4:K4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1070"/>
  <sheetViews>
    <sheetView zoomScale="84" zoomScaleNormal="84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9" sqref="D19"/>
    </sheetView>
  </sheetViews>
  <sheetFormatPr defaultColWidth="9.140625" defaultRowHeight="12.75"/>
  <cols>
    <col min="1" max="1" width="47.28125" style="83" customWidth="1"/>
    <col min="2" max="6" width="13.28125" style="83" customWidth="1"/>
    <col min="7" max="7" width="12.8515625" style="98" customWidth="1"/>
    <col min="8" max="8" width="12.140625" style="83" customWidth="1"/>
    <col min="9" max="9" width="12.57421875" style="83" customWidth="1"/>
    <col min="10" max="10" width="13.57421875" style="83" bestFit="1" customWidth="1"/>
    <col min="11" max="11" width="14.7109375" style="83" customWidth="1"/>
    <col min="12" max="16" width="9.140625" style="81" customWidth="1"/>
    <col min="17" max="17" width="16.28125" style="81" customWidth="1"/>
    <col min="18" max="120" width="9.140625" style="81" customWidth="1"/>
    <col min="121" max="16384" width="9.140625" style="83" customWidth="1"/>
  </cols>
  <sheetData>
    <row r="1" s="81" customFormat="1" ht="15.75">
      <c r="G1" s="90"/>
    </row>
    <row r="2" spans="1:11" s="81" customFormat="1" ht="15.75">
      <c r="A2" s="158" t="s">
        <v>138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s="81" customFormat="1" ht="15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20" s="62" customFormat="1" ht="15.75">
      <c r="A4" s="163" t="str">
        <f>СПРАВОЧНИК!B3</f>
        <v>ООО "Агентство Интеллект-Сервис"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</row>
    <row r="5" spans="1:11" s="30" customFormat="1" ht="15.75">
      <c r="A5" s="165" t="s">
        <v>58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8" s="81" customFormat="1" ht="15.75">
      <c r="A6" s="91"/>
      <c r="B6" s="91"/>
      <c r="C6" s="91"/>
      <c r="D6" s="91"/>
      <c r="E6" s="91"/>
      <c r="F6" s="91"/>
      <c r="G6" s="92"/>
      <c r="H6" s="86"/>
    </row>
    <row r="7" spans="1:7" s="81" customFormat="1" ht="15.75">
      <c r="A7" s="82"/>
      <c r="B7" s="82"/>
      <c r="C7" s="82"/>
      <c r="D7" s="82"/>
      <c r="E7" s="82"/>
      <c r="F7" s="82"/>
      <c r="G7" s="90"/>
    </row>
    <row r="8" spans="1:11" s="81" customFormat="1" ht="15.75" customHeight="1">
      <c r="A8" s="164" t="s">
        <v>139</v>
      </c>
      <c r="B8" s="164" t="str">
        <f>TEXT(СПРАВОЧНИК!$B$4-6,"0")&amp;" год"</f>
        <v>2011 год</v>
      </c>
      <c r="C8" s="164" t="str">
        <f>TEXT(СПРАВОЧНИК!$B$4-5,"0")&amp;" год"</f>
        <v>2012 год</v>
      </c>
      <c r="D8" s="164" t="str">
        <f>TEXT(СПРАВОЧНИК!$B$4-4,"0")&amp;" год"</f>
        <v>2013 год</v>
      </c>
      <c r="E8" s="164" t="str">
        <f>TEXT(СПРАВОЧНИК!$B$4-3,"0")&amp;" год"</f>
        <v>2014 год</v>
      </c>
      <c r="F8" s="164" t="str">
        <f>TEXT(СПРАВОЧНИК!$B$4-2,"0")&amp;" год"</f>
        <v>2015 год</v>
      </c>
      <c r="G8" s="161" t="str">
        <f>TEXT(СПРАВОЧНИК!$B$4,"0")&amp;" год"</f>
        <v>2017 год</v>
      </c>
      <c r="H8" s="161"/>
      <c r="I8" s="161" t="s">
        <v>0</v>
      </c>
      <c r="J8" s="161" t="s">
        <v>1</v>
      </c>
      <c r="K8" s="161" t="s">
        <v>2</v>
      </c>
    </row>
    <row r="9" spans="1:11" s="81" customFormat="1" ht="15.75">
      <c r="A9" s="164"/>
      <c r="B9" s="164"/>
      <c r="C9" s="164"/>
      <c r="D9" s="164"/>
      <c r="E9" s="164"/>
      <c r="F9" s="164"/>
      <c r="G9" s="84" t="s">
        <v>134</v>
      </c>
      <c r="H9" s="84" t="s">
        <v>3</v>
      </c>
      <c r="I9" s="162"/>
      <c r="J9" s="161"/>
      <c r="K9" s="161"/>
    </row>
    <row r="10" spans="1:11" s="81" customFormat="1" ht="15.75">
      <c r="A10" s="106">
        <v>1</v>
      </c>
      <c r="B10" s="106">
        <f>A10+1</f>
        <v>2</v>
      </c>
      <c r="C10" s="106">
        <f aca="true" t="shared" si="0" ref="C10:K10">B10+1</f>
        <v>3</v>
      </c>
      <c r="D10" s="106">
        <f t="shared" si="0"/>
        <v>4</v>
      </c>
      <c r="E10" s="106">
        <f t="shared" si="0"/>
        <v>5</v>
      </c>
      <c r="F10" s="106">
        <f t="shared" si="0"/>
        <v>6</v>
      </c>
      <c r="G10" s="93">
        <f t="shared" si="0"/>
        <v>7</v>
      </c>
      <c r="H10" s="94">
        <f t="shared" si="0"/>
        <v>8</v>
      </c>
      <c r="I10" s="94">
        <f t="shared" si="0"/>
        <v>9</v>
      </c>
      <c r="J10" s="94">
        <f t="shared" si="0"/>
        <v>10</v>
      </c>
      <c r="K10" s="94">
        <f t="shared" si="0"/>
        <v>11</v>
      </c>
    </row>
    <row r="11" spans="1:11" ht="47.25">
      <c r="A11" s="102" t="s">
        <v>69</v>
      </c>
      <c r="B11" s="9" t="s">
        <v>5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0" t="s">
        <v>5</v>
      </c>
      <c r="I11" s="10" t="s">
        <v>5</v>
      </c>
      <c r="J11" s="10" t="s">
        <v>5</v>
      </c>
      <c r="K11" s="12">
        <f>AVERAGE(K13,K14,K17)</f>
        <v>0.5</v>
      </c>
    </row>
    <row r="12" spans="1:11" ht="15.75">
      <c r="A12" s="102" t="s">
        <v>6</v>
      </c>
      <c r="B12" s="102"/>
      <c r="C12" s="102"/>
      <c r="D12" s="102"/>
      <c r="E12" s="102"/>
      <c r="F12" s="102"/>
      <c r="G12" s="95"/>
      <c r="H12" s="6"/>
      <c r="I12" s="96"/>
      <c r="J12" s="96"/>
      <c r="K12" s="107"/>
    </row>
    <row r="13" spans="1:11" ht="78.75">
      <c r="A13" s="102" t="s">
        <v>70</v>
      </c>
      <c r="B13" s="7" t="s">
        <v>5</v>
      </c>
      <c r="C13" s="8" t="s">
        <v>5</v>
      </c>
      <c r="D13" s="7">
        <v>0</v>
      </c>
      <c r="E13" s="8">
        <v>0</v>
      </c>
      <c r="F13" s="7">
        <v>0</v>
      </c>
      <c r="G13" s="88">
        <f>_xlfn.IFERROR(AVERAGE(B13:F13),"-")</f>
        <v>0</v>
      </c>
      <c r="H13" s="136">
        <f>G13</f>
        <v>0</v>
      </c>
      <c r="I13" s="134">
        <f>IF(G13="-","-",IF(H13=G13,100%,IF(H13=0,120%,G13/H13)))</f>
        <v>1</v>
      </c>
      <c r="J13" s="10" t="s">
        <v>23</v>
      </c>
      <c r="K13" s="12">
        <f>IF(I13="-","-",IF(J13="прямая",IF(I13&gt;120%,0.25,IF(I13&lt;80%,0.75,0.5)),IF(I13&lt;80%,0.25,IF(I13&gt;120%,0.75,0.5))))</f>
        <v>0.5</v>
      </c>
    </row>
    <row r="14" spans="1:11" ht="63">
      <c r="A14" s="102" t="s">
        <v>71</v>
      </c>
      <c r="B14" s="9" t="s">
        <v>5</v>
      </c>
      <c r="C14" s="9" t="s">
        <v>5</v>
      </c>
      <c r="D14" s="9" t="s">
        <v>5</v>
      </c>
      <c r="E14" s="9" t="s">
        <v>5</v>
      </c>
      <c r="F14" s="9" t="s">
        <v>5</v>
      </c>
      <c r="G14" s="9" t="s">
        <v>5</v>
      </c>
      <c r="H14" s="10" t="s">
        <v>5</v>
      </c>
      <c r="I14" s="12" t="s">
        <v>5</v>
      </c>
      <c r="J14" s="10" t="s">
        <v>5</v>
      </c>
      <c r="K14" s="12">
        <f>AVERAGE(K15:K16)</f>
        <v>0.5</v>
      </c>
    </row>
    <row r="15" spans="1:11" ht="63">
      <c r="A15" s="102" t="s">
        <v>26</v>
      </c>
      <c r="B15" s="7" t="s">
        <v>5</v>
      </c>
      <c r="C15" s="8" t="s">
        <v>5</v>
      </c>
      <c r="D15" s="7">
        <v>1</v>
      </c>
      <c r="E15" s="8">
        <v>1</v>
      </c>
      <c r="F15" s="7">
        <v>1</v>
      </c>
      <c r="G15" s="88">
        <f>_xlfn.IFERROR(AVERAGE(B15:F15),"-")</f>
        <v>1</v>
      </c>
      <c r="H15" s="136">
        <f>G15</f>
        <v>1</v>
      </c>
      <c r="I15" s="134">
        <f>IF(G15="-","-",IF(H15=G15,100%,IF(H15=0,120%,G15/H15)))</f>
        <v>1</v>
      </c>
      <c r="J15" s="10" t="s">
        <v>23</v>
      </c>
      <c r="K15" s="12">
        <f>IF(I15="-","-",IF(J15="прямая",IF(I15&gt;120%,0.25,IF(I15&lt;80%,0.75,0.5)),IF(I15&lt;80%,0.25,IF(I15&gt;120%,0.75,0.5))))</f>
        <v>0.5</v>
      </c>
    </row>
    <row r="16" spans="1:11" ht="15.75">
      <c r="A16" s="102" t="s">
        <v>27</v>
      </c>
      <c r="B16" s="7" t="s">
        <v>5</v>
      </c>
      <c r="C16" s="7" t="s">
        <v>5</v>
      </c>
      <c r="D16" s="7">
        <v>0</v>
      </c>
      <c r="E16" s="7">
        <v>0</v>
      </c>
      <c r="F16" s="7">
        <v>0</v>
      </c>
      <c r="G16" s="88">
        <f>_xlfn.IFERROR(AVERAGE(B16:F16),"-")</f>
        <v>0</v>
      </c>
      <c r="H16" s="136">
        <f>G16</f>
        <v>0</v>
      </c>
      <c r="I16" s="134">
        <f>IF(G16="-","-",IF(H16=G16,100%,IF(H16=0,120%,G16/H16)))</f>
        <v>1</v>
      </c>
      <c r="J16" s="10" t="s">
        <v>23</v>
      </c>
      <c r="K16" s="12">
        <f>IF(I16="-","-",IF(J16="прямая",IF(I16&gt;120%,0.25,IF(I16&lt;80%,0.75,0.5)),IF(I16&lt;80%,0.25,IF(I16&gt;120%,0.75,0.5))))</f>
        <v>0.5</v>
      </c>
    </row>
    <row r="17" spans="1:11" ht="126">
      <c r="A17" s="102" t="s">
        <v>140</v>
      </c>
      <c r="B17" s="135" t="s">
        <v>5</v>
      </c>
      <c r="C17" s="135" t="s">
        <v>5</v>
      </c>
      <c r="D17" s="135">
        <v>0</v>
      </c>
      <c r="E17" s="135">
        <v>0</v>
      </c>
      <c r="F17" s="135">
        <v>0</v>
      </c>
      <c r="G17" s="133">
        <f>_xlfn.IFERROR(AVERAGE(B17:F17),"-")</f>
        <v>0</v>
      </c>
      <c r="H17" s="133">
        <f>G17</f>
        <v>0</v>
      </c>
      <c r="I17" s="134">
        <f>IF(G17="-","-",IF(H17=G17,100%,IF(H17=0,120%,G17/H17)))</f>
        <v>1</v>
      </c>
      <c r="J17" s="10" t="s">
        <v>23</v>
      </c>
      <c r="K17" s="12">
        <f>IF(I17="-","-",IF(J17="прямая",IF(I17&gt;120%,0.25,IF(I17&lt;80%,0.75,0.5)),IF(I17&lt;80%,0.25,IF(I17&gt;120%,0.75,0.5))))</f>
        <v>0.5</v>
      </c>
    </row>
    <row r="18" spans="1:11" ht="63">
      <c r="A18" s="102" t="s">
        <v>68</v>
      </c>
      <c r="B18" s="9" t="s">
        <v>5</v>
      </c>
      <c r="C18" s="9" t="s">
        <v>5</v>
      </c>
      <c r="D18" s="9" t="s">
        <v>5</v>
      </c>
      <c r="E18" s="9" t="s">
        <v>5</v>
      </c>
      <c r="F18" s="9" t="s">
        <v>5</v>
      </c>
      <c r="G18" s="111">
        <f>G19</f>
        <v>0</v>
      </c>
      <c r="H18" s="111">
        <f>H19</f>
        <v>0</v>
      </c>
      <c r="I18" s="134">
        <f>IF(G18="-","-",IF(H18=G18,100%,IF(H18=0,120%,G18/H18)))</f>
        <v>1</v>
      </c>
      <c r="J18" s="10" t="s">
        <v>23</v>
      </c>
      <c r="K18" s="12">
        <f>IF(I18="-","-",IF(J18="прямая",IF(I18&gt;120%,0.25,IF(I18&lt;80%,0.75,0.5)),IF(I18&lt;80%,0.25,IF(I18&gt;120%,0.75,0.5))))</f>
        <v>0.5</v>
      </c>
    </row>
    <row r="19" spans="1:11" ht="63">
      <c r="A19" s="102" t="s">
        <v>141</v>
      </c>
      <c r="B19" s="135" t="s">
        <v>5</v>
      </c>
      <c r="C19" s="135" t="s">
        <v>5</v>
      </c>
      <c r="D19" s="135">
        <v>0</v>
      </c>
      <c r="E19" s="135">
        <v>0</v>
      </c>
      <c r="F19" s="135">
        <v>0</v>
      </c>
      <c r="G19" s="133">
        <f>_xlfn.IFERROR(AVERAGE(B19:F19),"-")</f>
        <v>0</v>
      </c>
      <c r="H19" s="133">
        <f>G19</f>
        <v>0</v>
      </c>
      <c r="I19" s="11" t="s">
        <v>5</v>
      </c>
      <c r="J19" s="11" t="s">
        <v>5</v>
      </c>
      <c r="K19" s="12" t="s">
        <v>5</v>
      </c>
    </row>
    <row r="20" spans="1:11" ht="47.25">
      <c r="A20" s="102" t="s">
        <v>66</v>
      </c>
      <c r="B20" s="9" t="s">
        <v>5</v>
      </c>
      <c r="C20" s="9" t="s">
        <v>5</v>
      </c>
      <c r="D20" s="9" t="s">
        <v>5</v>
      </c>
      <c r="E20" s="9" t="s">
        <v>5</v>
      </c>
      <c r="F20" s="9" t="s">
        <v>5</v>
      </c>
      <c r="G20" s="9" t="s">
        <v>5</v>
      </c>
      <c r="H20" s="10" t="s">
        <v>5</v>
      </c>
      <c r="I20" s="12" t="s">
        <v>5</v>
      </c>
      <c r="J20" s="10" t="s">
        <v>5</v>
      </c>
      <c r="K20" s="12">
        <f>AVERAGE(K22:K23)</f>
        <v>0.5</v>
      </c>
    </row>
    <row r="21" spans="1:11" ht="15.75">
      <c r="A21" s="102" t="s">
        <v>6</v>
      </c>
      <c r="B21" s="102"/>
      <c r="C21" s="102"/>
      <c r="D21" s="102"/>
      <c r="E21" s="102"/>
      <c r="F21" s="102"/>
      <c r="G21" s="13"/>
      <c r="H21" s="4"/>
      <c r="I21" s="14"/>
      <c r="J21" s="1"/>
      <c r="K21" s="108"/>
    </row>
    <row r="22" spans="1:11" ht="78.75">
      <c r="A22" s="102" t="s">
        <v>67</v>
      </c>
      <c r="B22" s="7" t="s">
        <v>5</v>
      </c>
      <c r="C22" s="8" t="s">
        <v>5</v>
      </c>
      <c r="D22" s="7">
        <v>1</v>
      </c>
      <c r="E22" s="8">
        <v>1</v>
      </c>
      <c r="F22" s="7">
        <v>1</v>
      </c>
      <c r="G22" s="88">
        <f>IF(F22=1,1,0)</f>
        <v>1</v>
      </c>
      <c r="H22" s="88">
        <f>G22</f>
        <v>1</v>
      </c>
      <c r="I22" s="134">
        <f>IF(G22="-","-",IF(H22=G22,100%,IF(H22=0,120%,G22/H22)))</f>
        <v>1</v>
      </c>
      <c r="J22" s="10" t="s">
        <v>8</v>
      </c>
      <c r="K22" s="12">
        <f>IF(I22="-","-",IF(J22="прямая",IF(I22&gt;120%,0.25,IF(I22&lt;80%,0.75,0.5)),IF(I22&lt;80%,0.25,IF(I22&gt;120%,0.75,0.5))))</f>
        <v>0.5</v>
      </c>
    </row>
    <row r="23" spans="1:11" ht="126">
      <c r="A23" s="102" t="s">
        <v>142</v>
      </c>
      <c r="B23" s="7" t="s">
        <v>5</v>
      </c>
      <c r="C23" s="8" t="s">
        <v>5</v>
      </c>
      <c r="D23" s="135">
        <v>0</v>
      </c>
      <c r="E23" s="135">
        <v>0</v>
      </c>
      <c r="F23" s="135">
        <v>0</v>
      </c>
      <c r="G23" s="133">
        <f>_xlfn.IFERROR(AVERAGE(B23:F23),"-")</f>
        <v>0</v>
      </c>
      <c r="H23" s="133">
        <f>G23</f>
        <v>0</v>
      </c>
      <c r="I23" s="134">
        <f>IF(G23="-","-",IF(H23=G23,100%,IF(H23=0,120%,G23/H23)))</f>
        <v>1</v>
      </c>
      <c r="J23" s="10" t="s">
        <v>23</v>
      </c>
      <c r="K23" s="12">
        <f>IF(I23="-","-",IF(J23="прямая",IF(I23&gt;120%,0.25,IF(I23&lt;80%,0.75,0.5)),IF(I23&lt;80%,0.25,IF(I23&gt;120%,0.75,0.5))))</f>
        <v>0.5</v>
      </c>
    </row>
    <row r="24" spans="1:11" ht="63">
      <c r="A24" s="102" t="s">
        <v>65</v>
      </c>
      <c r="B24" s="10" t="s">
        <v>5</v>
      </c>
      <c r="C24" s="10" t="s">
        <v>5</v>
      </c>
      <c r="D24" s="10" t="s">
        <v>5</v>
      </c>
      <c r="E24" s="10" t="s">
        <v>5</v>
      </c>
      <c r="F24" s="10" t="s">
        <v>5</v>
      </c>
      <c r="G24" s="110">
        <f>G25</f>
        <v>0</v>
      </c>
      <c r="H24" s="110">
        <f>H25</f>
        <v>0</v>
      </c>
      <c r="I24" s="134">
        <f>IF(G24="-","-",IF(H24=G24,100%,IF(H24=0,120%,G24/H24)))</f>
        <v>1</v>
      </c>
      <c r="J24" s="10" t="s">
        <v>23</v>
      </c>
      <c r="K24" s="12">
        <f>IF(I24="-","-",IF(J24="прямая",IF(I24&gt;120%,0.1,IF(I24&lt;80%,0.3,0.2)),IF(I24&lt;80%,0.1,IF(I24&gt;120%,0.3,0.2))))</f>
        <v>0.2</v>
      </c>
    </row>
    <row r="25" spans="1:11" ht="94.5">
      <c r="A25" s="102" t="s">
        <v>143</v>
      </c>
      <c r="B25" s="135" t="s">
        <v>5</v>
      </c>
      <c r="C25" s="135" t="s">
        <v>5</v>
      </c>
      <c r="D25" s="135">
        <v>0</v>
      </c>
      <c r="E25" s="135">
        <v>0</v>
      </c>
      <c r="F25" s="135">
        <v>0</v>
      </c>
      <c r="G25" s="133">
        <f>_xlfn.IFERROR(AVERAGE(B25:F25),"-")</f>
        <v>0</v>
      </c>
      <c r="H25" s="133">
        <f>G25</f>
        <v>0</v>
      </c>
      <c r="I25" s="11" t="s">
        <v>5</v>
      </c>
      <c r="J25" s="11" t="s">
        <v>5</v>
      </c>
      <c r="K25" s="12" t="s">
        <v>5</v>
      </c>
    </row>
    <row r="26" spans="1:11" ht="15.75">
      <c r="A26" s="102" t="s">
        <v>92</v>
      </c>
      <c r="B26" s="10" t="s">
        <v>5</v>
      </c>
      <c r="C26" s="10" t="s">
        <v>5</v>
      </c>
      <c r="D26" s="10" t="s">
        <v>5</v>
      </c>
      <c r="E26" s="10" t="s">
        <v>5</v>
      </c>
      <c r="F26" s="10" t="s">
        <v>5</v>
      </c>
      <c r="G26" s="10" t="s">
        <v>5</v>
      </c>
      <c r="H26" s="10" t="s">
        <v>5</v>
      </c>
      <c r="I26" s="10" t="s">
        <v>5</v>
      </c>
      <c r="J26" s="10" t="s">
        <v>5</v>
      </c>
      <c r="K26" s="109">
        <f>AVERAGE(K11,K18,K20,K24)</f>
        <v>0.425</v>
      </c>
    </row>
    <row r="27" s="81" customFormat="1" ht="15.75">
      <c r="G27" s="90"/>
    </row>
    <row r="28" spans="7:11" s="81" customFormat="1" ht="15.75">
      <c r="G28" s="90" t="s">
        <v>5</v>
      </c>
      <c r="K28" s="97"/>
    </row>
    <row r="29" s="81" customFormat="1" ht="15.75">
      <c r="G29" s="90"/>
    </row>
    <row r="30" s="81" customFormat="1" ht="15.75">
      <c r="G30" s="90"/>
    </row>
    <row r="31" s="81" customFormat="1" ht="15.75">
      <c r="G31" s="90"/>
    </row>
    <row r="32" s="81" customFormat="1" ht="15.75">
      <c r="G32" s="90"/>
    </row>
    <row r="33" s="81" customFormat="1" ht="15.75">
      <c r="G33" s="90"/>
    </row>
    <row r="34" s="81" customFormat="1" ht="15.75">
      <c r="G34" s="90"/>
    </row>
    <row r="35" s="81" customFormat="1" ht="15.75">
      <c r="G35" s="90"/>
    </row>
    <row r="36" s="81" customFormat="1" ht="15.75">
      <c r="G36" s="90"/>
    </row>
    <row r="37" s="81" customFormat="1" ht="15.75">
      <c r="G37" s="90"/>
    </row>
    <row r="38" s="81" customFormat="1" ht="15.75">
      <c r="G38" s="90"/>
    </row>
    <row r="39" s="81" customFormat="1" ht="15.75">
      <c r="G39" s="90"/>
    </row>
    <row r="40" s="81" customFormat="1" ht="15.75">
      <c r="G40" s="90"/>
    </row>
    <row r="41" s="81" customFormat="1" ht="15.75">
      <c r="G41" s="90"/>
    </row>
    <row r="42" s="81" customFormat="1" ht="15.75">
      <c r="G42" s="90"/>
    </row>
    <row r="43" s="81" customFormat="1" ht="15.75">
      <c r="G43" s="90"/>
    </row>
    <row r="44" s="81" customFormat="1" ht="15.75">
      <c r="G44" s="90"/>
    </row>
    <row r="45" s="81" customFormat="1" ht="15.75">
      <c r="G45" s="90"/>
    </row>
    <row r="46" s="81" customFormat="1" ht="15.75">
      <c r="G46" s="90"/>
    </row>
    <row r="47" s="81" customFormat="1" ht="15.75">
      <c r="G47" s="90"/>
    </row>
    <row r="48" s="81" customFormat="1" ht="15.75">
      <c r="G48" s="90"/>
    </row>
    <row r="49" s="81" customFormat="1" ht="15.75">
      <c r="G49" s="90"/>
    </row>
    <row r="50" s="81" customFormat="1" ht="15.75">
      <c r="G50" s="90"/>
    </row>
    <row r="51" s="81" customFormat="1" ht="15.75">
      <c r="G51" s="90"/>
    </row>
    <row r="52" s="81" customFormat="1" ht="15.75">
      <c r="G52" s="90"/>
    </row>
    <row r="53" s="81" customFormat="1" ht="15.75">
      <c r="G53" s="90"/>
    </row>
    <row r="54" s="81" customFormat="1" ht="15.75">
      <c r="G54" s="90"/>
    </row>
    <row r="55" s="81" customFormat="1" ht="15.75">
      <c r="G55" s="90"/>
    </row>
    <row r="56" s="81" customFormat="1" ht="15.75">
      <c r="G56" s="90"/>
    </row>
    <row r="57" s="81" customFormat="1" ht="15.75">
      <c r="G57" s="90"/>
    </row>
    <row r="58" s="81" customFormat="1" ht="15.75">
      <c r="G58" s="90"/>
    </row>
    <row r="59" s="81" customFormat="1" ht="15.75">
      <c r="G59" s="90"/>
    </row>
    <row r="60" s="81" customFormat="1" ht="15.75">
      <c r="G60" s="90"/>
    </row>
    <row r="61" s="81" customFormat="1" ht="15.75">
      <c r="G61" s="90"/>
    </row>
    <row r="62" s="81" customFormat="1" ht="15.75">
      <c r="G62" s="90"/>
    </row>
    <row r="63" s="81" customFormat="1" ht="15.75">
      <c r="G63" s="90"/>
    </row>
    <row r="64" s="81" customFormat="1" ht="15.75">
      <c r="G64" s="90"/>
    </row>
    <row r="65" s="81" customFormat="1" ht="15.75">
      <c r="G65" s="90"/>
    </row>
    <row r="66" s="81" customFormat="1" ht="15.75">
      <c r="G66" s="90"/>
    </row>
    <row r="67" s="81" customFormat="1" ht="15.75">
      <c r="G67" s="90"/>
    </row>
    <row r="68" s="81" customFormat="1" ht="15.75">
      <c r="G68" s="90"/>
    </row>
    <row r="69" s="81" customFormat="1" ht="15.75">
      <c r="G69" s="90"/>
    </row>
    <row r="70" s="81" customFormat="1" ht="15.75">
      <c r="G70" s="90"/>
    </row>
    <row r="71" s="81" customFormat="1" ht="15.75">
      <c r="G71" s="90"/>
    </row>
    <row r="72" s="81" customFormat="1" ht="15.75">
      <c r="G72" s="90"/>
    </row>
    <row r="73" s="81" customFormat="1" ht="15.75">
      <c r="G73" s="90"/>
    </row>
    <row r="74" s="81" customFormat="1" ht="15.75">
      <c r="G74" s="90"/>
    </row>
    <row r="75" s="81" customFormat="1" ht="15.75">
      <c r="G75" s="90"/>
    </row>
    <row r="76" s="81" customFormat="1" ht="15.75">
      <c r="G76" s="90"/>
    </row>
    <row r="77" s="81" customFormat="1" ht="15.75">
      <c r="G77" s="90"/>
    </row>
    <row r="78" s="81" customFormat="1" ht="15.75">
      <c r="G78" s="90"/>
    </row>
    <row r="79" s="81" customFormat="1" ht="15.75">
      <c r="G79" s="90"/>
    </row>
    <row r="80" s="81" customFormat="1" ht="15.75">
      <c r="G80" s="90"/>
    </row>
    <row r="81" s="81" customFormat="1" ht="15.75">
      <c r="G81" s="90"/>
    </row>
    <row r="82" s="81" customFormat="1" ht="15.75">
      <c r="G82" s="90"/>
    </row>
    <row r="83" s="81" customFormat="1" ht="15.75">
      <c r="G83" s="90"/>
    </row>
    <row r="84" s="81" customFormat="1" ht="15.75">
      <c r="G84" s="90"/>
    </row>
    <row r="85" s="81" customFormat="1" ht="15.75">
      <c r="G85" s="90"/>
    </row>
    <row r="86" s="81" customFormat="1" ht="15.75">
      <c r="G86" s="90"/>
    </row>
    <row r="87" s="81" customFormat="1" ht="15.75">
      <c r="G87" s="90"/>
    </row>
    <row r="88" s="81" customFormat="1" ht="15.75">
      <c r="G88" s="90"/>
    </row>
    <row r="89" s="81" customFormat="1" ht="15.75">
      <c r="G89" s="90"/>
    </row>
    <row r="90" s="81" customFormat="1" ht="15.75">
      <c r="G90" s="90"/>
    </row>
    <row r="91" s="81" customFormat="1" ht="15.75">
      <c r="G91" s="90"/>
    </row>
    <row r="92" s="81" customFormat="1" ht="15.75">
      <c r="G92" s="90"/>
    </row>
    <row r="93" s="81" customFormat="1" ht="15.75">
      <c r="G93" s="90"/>
    </row>
    <row r="94" s="81" customFormat="1" ht="15.75">
      <c r="G94" s="90"/>
    </row>
    <row r="95" s="81" customFormat="1" ht="15.75">
      <c r="G95" s="90"/>
    </row>
    <row r="96" s="81" customFormat="1" ht="15.75">
      <c r="G96" s="90"/>
    </row>
    <row r="97" s="81" customFormat="1" ht="15.75">
      <c r="G97" s="90"/>
    </row>
    <row r="98" s="81" customFormat="1" ht="15.75">
      <c r="G98" s="90"/>
    </row>
    <row r="99" s="81" customFormat="1" ht="15.75">
      <c r="G99" s="90"/>
    </row>
    <row r="100" s="81" customFormat="1" ht="15.75">
      <c r="G100" s="90"/>
    </row>
    <row r="101" s="81" customFormat="1" ht="15.75">
      <c r="G101" s="90"/>
    </row>
    <row r="102" s="81" customFormat="1" ht="15.75">
      <c r="G102" s="90"/>
    </row>
    <row r="103" s="81" customFormat="1" ht="15.75">
      <c r="G103" s="90"/>
    </row>
    <row r="104" s="81" customFormat="1" ht="15.75">
      <c r="G104" s="90"/>
    </row>
    <row r="105" s="81" customFormat="1" ht="15.75">
      <c r="G105" s="90"/>
    </row>
    <row r="106" s="81" customFormat="1" ht="15.75">
      <c r="G106" s="90"/>
    </row>
    <row r="107" s="81" customFormat="1" ht="15.75">
      <c r="G107" s="90"/>
    </row>
    <row r="108" s="81" customFormat="1" ht="15.75">
      <c r="G108" s="90"/>
    </row>
    <row r="109" s="81" customFormat="1" ht="15.75">
      <c r="G109" s="90"/>
    </row>
    <row r="110" s="81" customFormat="1" ht="15.75">
      <c r="G110" s="90"/>
    </row>
    <row r="111" s="81" customFormat="1" ht="15.75">
      <c r="G111" s="90"/>
    </row>
    <row r="112" s="81" customFormat="1" ht="15.75">
      <c r="G112" s="90"/>
    </row>
    <row r="113" s="81" customFormat="1" ht="15.75">
      <c r="G113" s="90"/>
    </row>
    <row r="114" s="81" customFormat="1" ht="15.75">
      <c r="G114" s="90"/>
    </row>
    <row r="115" s="81" customFormat="1" ht="15.75">
      <c r="G115" s="90"/>
    </row>
    <row r="116" s="81" customFormat="1" ht="15.75">
      <c r="G116" s="90"/>
    </row>
    <row r="117" s="81" customFormat="1" ht="15.75">
      <c r="G117" s="90"/>
    </row>
    <row r="118" s="81" customFormat="1" ht="15.75">
      <c r="G118" s="90"/>
    </row>
    <row r="119" s="81" customFormat="1" ht="15.75">
      <c r="G119" s="90"/>
    </row>
    <row r="120" s="81" customFormat="1" ht="15.75">
      <c r="G120" s="90"/>
    </row>
    <row r="121" s="81" customFormat="1" ht="15.75">
      <c r="G121" s="90"/>
    </row>
    <row r="122" s="81" customFormat="1" ht="15.75">
      <c r="G122" s="90"/>
    </row>
    <row r="123" s="81" customFormat="1" ht="15.75">
      <c r="G123" s="90"/>
    </row>
    <row r="124" s="81" customFormat="1" ht="15.75">
      <c r="G124" s="90"/>
    </row>
    <row r="125" s="81" customFormat="1" ht="15.75">
      <c r="G125" s="90"/>
    </row>
    <row r="126" s="81" customFormat="1" ht="15.75">
      <c r="G126" s="90"/>
    </row>
    <row r="127" s="81" customFormat="1" ht="15.75">
      <c r="G127" s="90"/>
    </row>
    <row r="128" s="81" customFormat="1" ht="15.75">
      <c r="G128" s="90"/>
    </row>
    <row r="129" s="81" customFormat="1" ht="15.75">
      <c r="G129" s="90"/>
    </row>
    <row r="130" s="81" customFormat="1" ht="15.75">
      <c r="G130" s="90"/>
    </row>
    <row r="131" s="81" customFormat="1" ht="15.75">
      <c r="G131" s="90"/>
    </row>
    <row r="132" s="81" customFormat="1" ht="15.75">
      <c r="G132" s="90"/>
    </row>
    <row r="133" s="81" customFormat="1" ht="15.75">
      <c r="G133" s="90"/>
    </row>
    <row r="134" s="81" customFormat="1" ht="15.75">
      <c r="G134" s="90"/>
    </row>
    <row r="135" s="81" customFormat="1" ht="15.75">
      <c r="G135" s="90"/>
    </row>
    <row r="136" s="81" customFormat="1" ht="15.75">
      <c r="G136" s="90"/>
    </row>
    <row r="137" s="81" customFormat="1" ht="15.75">
      <c r="G137" s="90"/>
    </row>
    <row r="138" s="81" customFormat="1" ht="15.75">
      <c r="G138" s="90"/>
    </row>
    <row r="139" s="81" customFormat="1" ht="15.75">
      <c r="G139" s="90"/>
    </row>
    <row r="140" s="81" customFormat="1" ht="15.75">
      <c r="G140" s="90"/>
    </row>
    <row r="141" s="81" customFormat="1" ht="15.75">
      <c r="G141" s="90"/>
    </row>
    <row r="142" s="81" customFormat="1" ht="15.75">
      <c r="G142" s="90"/>
    </row>
    <row r="143" s="81" customFormat="1" ht="15.75">
      <c r="G143" s="90"/>
    </row>
    <row r="144" s="81" customFormat="1" ht="15.75">
      <c r="G144" s="90"/>
    </row>
    <row r="145" s="81" customFormat="1" ht="15.75">
      <c r="G145" s="90"/>
    </row>
    <row r="146" s="81" customFormat="1" ht="15.75">
      <c r="G146" s="90"/>
    </row>
    <row r="147" s="81" customFormat="1" ht="15.75">
      <c r="G147" s="90"/>
    </row>
    <row r="148" s="81" customFormat="1" ht="15.75">
      <c r="G148" s="90"/>
    </row>
    <row r="149" s="81" customFormat="1" ht="15.75">
      <c r="G149" s="90"/>
    </row>
    <row r="150" s="81" customFormat="1" ht="15.75">
      <c r="G150" s="90"/>
    </row>
    <row r="151" s="81" customFormat="1" ht="15.75">
      <c r="G151" s="90"/>
    </row>
    <row r="152" s="81" customFormat="1" ht="15.75">
      <c r="G152" s="90"/>
    </row>
    <row r="153" s="81" customFormat="1" ht="15.75">
      <c r="G153" s="90"/>
    </row>
    <row r="154" s="81" customFormat="1" ht="15.75">
      <c r="G154" s="90"/>
    </row>
    <row r="155" s="81" customFormat="1" ht="15.75">
      <c r="G155" s="90"/>
    </row>
    <row r="156" s="81" customFormat="1" ht="15.75">
      <c r="G156" s="90"/>
    </row>
    <row r="157" s="81" customFormat="1" ht="15.75">
      <c r="G157" s="90"/>
    </row>
    <row r="158" s="81" customFormat="1" ht="15.75">
      <c r="G158" s="90"/>
    </row>
    <row r="159" s="81" customFormat="1" ht="15.75">
      <c r="G159" s="90"/>
    </row>
    <row r="160" s="81" customFormat="1" ht="15.75">
      <c r="G160" s="90"/>
    </row>
    <row r="161" s="81" customFormat="1" ht="15.75">
      <c r="G161" s="90"/>
    </row>
    <row r="162" s="81" customFormat="1" ht="15.75">
      <c r="G162" s="90"/>
    </row>
    <row r="163" s="81" customFormat="1" ht="15.75">
      <c r="G163" s="90"/>
    </row>
    <row r="164" s="81" customFormat="1" ht="15.75">
      <c r="G164" s="90"/>
    </row>
    <row r="165" s="81" customFormat="1" ht="15.75">
      <c r="G165" s="90"/>
    </row>
    <row r="166" s="81" customFormat="1" ht="15.75">
      <c r="G166" s="90"/>
    </row>
    <row r="167" s="81" customFormat="1" ht="15.75">
      <c r="G167" s="90"/>
    </row>
    <row r="168" s="81" customFormat="1" ht="15.75">
      <c r="G168" s="90"/>
    </row>
    <row r="169" s="81" customFormat="1" ht="15.75">
      <c r="G169" s="90"/>
    </row>
    <row r="170" s="81" customFormat="1" ht="15.75">
      <c r="G170" s="90"/>
    </row>
    <row r="171" s="81" customFormat="1" ht="15.75">
      <c r="G171" s="90"/>
    </row>
    <row r="172" s="81" customFormat="1" ht="15.75">
      <c r="G172" s="90"/>
    </row>
    <row r="173" s="81" customFormat="1" ht="15.75">
      <c r="G173" s="90"/>
    </row>
    <row r="174" s="81" customFormat="1" ht="15.75">
      <c r="G174" s="90"/>
    </row>
    <row r="175" s="81" customFormat="1" ht="15.75">
      <c r="G175" s="90"/>
    </row>
    <row r="176" s="81" customFormat="1" ht="15.75">
      <c r="G176" s="90"/>
    </row>
    <row r="177" s="81" customFormat="1" ht="15.75">
      <c r="G177" s="90"/>
    </row>
    <row r="178" s="81" customFormat="1" ht="15.75">
      <c r="G178" s="90"/>
    </row>
    <row r="179" s="81" customFormat="1" ht="15.75">
      <c r="G179" s="90"/>
    </row>
    <row r="180" s="81" customFormat="1" ht="15.75">
      <c r="G180" s="90"/>
    </row>
    <row r="181" s="81" customFormat="1" ht="15.75">
      <c r="G181" s="90"/>
    </row>
    <row r="182" s="81" customFormat="1" ht="15.75">
      <c r="G182" s="90"/>
    </row>
    <row r="183" s="81" customFormat="1" ht="15.75">
      <c r="G183" s="90"/>
    </row>
    <row r="184" s="81" customFormat="1" ht="15.75">
      <c r="G184" s="90"/>
    </row>
    <row r="185" s="81" customFormat="1" ht="15.75">
      <c r="G185" s="90"/>
    </row>
    <row r="186" s="81" customFormat="1" ht="15.75">
      <c r="G186" s="90"/>
    </row>
    <row r="187" s="81" customFormat="1" ht="15.75">
      <c r="G187" s="90"/>
    </row>
    <row r="188" s="81" customFormat="1" ht="15.75">
      <c r="G188" s="90"/>
    </row>
    <row r="189" s="81" customFormat="1" ht="15.75">
      <c r="G189" s="90"/>
    </row>
    <row r="190" s="81" customFormat="1" ht="15.75">
      <c r="G190" s="90"/>
    </row>
    <row r="191" s="81" customFormat="1" ht="15.75">
      <c r="G191" s="90"/>
    </row>
    <row r="192" s="81" customFormat="1" ht="15.75">
      <c r="G192" s="90"/>
    </row>
    <row r="193" s="81" customFormat="1" ht="15.75">
      <c r="G193" s="90"/>
    </row>
    <row r="194" s="81" customFormat="1" ht="15.75">
      <c r="G194" s="90"/>
    </row>
    <row r="195" s="81" customFormat="1" ht="15.75">
      <c r="G195" s="90"/>
    </row>
    <row r="196" s="81" customFormat="1" ht="15.75">
      <c r="G196" s="90"/>
    </row>
    <row r="197" s="81" customFormat="1" ht="15.75">
      <c r="G197" s="90"/>
    </row>
    <row r="198" s="81" customFormat="1" ht="15.75">
      <c r="G198" s="90"/>
    </row>
    <row r="199" s="81" customFormat="1" ht="15.75">
      <c r="G199" s="90"/>
    </row>
    <row r="200" s="81" customFormat="1" ht="15.75">
      <c r="G200" s="90"/>
    </row>
    <row r="201" s="81" customFormat="1" ht="15.75">
      <c r="G201" s="90"/>
    </row>
    <row r="202" s="81" customFormat="1" ht="15.75">
      <c r="G202" s="90"/>
    </row>
    <row r="203" s="81" customFormat="1" ht="15.75">
      <c r="G203" s="90"/>
    </row>
    <row r="204" s="81" customFormat="1" ht="15.75">
      <c r="G204" s="90"/>
    </row>
    <row r="205" s="81" customFormat="1" ht="15.75">
      <c r="G205" s="90"/>
    </row>
    <row r="206" s="81" customFormat="1" ht="15.75">
      <c r="G206" s="90"/>
    </row>
    <row r="207" s="81" customFormat="1" ht="15.75">
      <c r="G207" s="90"/>
    </row>
    <row r="208" s="81" customFormat="1" ht="15.75">
      <c r="G208" s="90"/>
    </row>
    <row r="209" s="81" customFormat="1" ht="15.75">
      <c r="G209" s="90"/>
    </row>
    <row r="210" s="81" customFormat="1" ht="15.75">
      <c r="G210" s="90"/>
    </row>
    <row r="211" s="81" customFormat="1" ht="15.75">
      <c r="G211" s="90"/>
    </row>
    <row r="212" s="81" customFormat="1" ht="15.75">
      <c r="G212" s="90"/>
    </row>
    <row r="213" s="81" customFormat="1" ht="15.75">
      <c r="G213" s="90"/>
    </row>
    <row r="214" s="81" customFormat="1" ht="15.75">
      <c r="G214" s="90"/>
    </row>
    <row r="215" s="81" customFormat="1" ht="15.75">
      <c r="G215" s="90"/>
    </row>
    <row r="216" s="81" customFormat="1" ht="15.75">
      <c r="G216" s="90"/>
    </row>
    <row r="217" s="81" customFormat="1" ht="15.75">
      <c r="G217" s="90"/>
    </row>
    <row r="218" s="81" customFormat="1" ht="15.75">
      <c r="G218" s="90"/>
    </row>
    <row r="219" s="81" customFormat="1" ht="15.75">
      <c r="G219" s="90"/>
    </row>
    <row r="220" s="81" customFormat="1" ht="15.75">
      <c r="G220" s="90"/>
    </row>
    <row r="221" s="81" customFormat="1" ht="15.75">
      <c r="G221" s="90"/>
    </row>
    <row r="222" s="81" customFormat="1" ht="15.75">
      <c r="G222" s="90"/>
    </row>
    <row r="223" s="81" customFormat="1" ht="15.75">
      <c r="G223" s="90"/>
    </row>
    <row r="224" s="81" customFormat="1" ht="15.75">
      <c r="G224" s="90"/>
    </row>
    <row r="225" s="81" customFormat="1" ht="15.75">
      <c r="G225" s="90"/>
    </row>
    <row r="226" s="81" customFormat="1" ht="15.75">
      <c r="G226" s="90"/>
    </row>
    <row r="227" s="81" customFormat="1" ht="15.75">
      <c r="G227" s="90"/>
    </row>
    <row r="228" s="81" customFormat="1" ht="15.75">
      <c r="G228" s="90"/>
    </row>
    <row r="229" s="81" customFormat="1" ht="15.75">
      <c r="G229" s="90"/>
    </row>
    <row r="230" s="81" customFormat="1" ht="15.75">
      <c r="G230" s="90"/>
    </row>
    <row r="231" s="81" customFormat="1" ht="15.75">
      <c r="G231" s="90"/>
    </row>
    <row r="232" s="81" customFormat="1" ht="15.75">
      <c r="G232" s="90"/>
    </row>
    <row r="233" s="81" customFormat="1" ht="15.75">
      <c r="G233" s="90"/>
    </row>
    <row r="234" s="81" customFormat="1" ht="15.75">
      <c r="G234" s="90"/>
    </row>
    <row r="235" s="81" customFormat="1" ht="15.75">
      <c r="G235" s="90"/>
    </row>
    <row r="236" s="81" customFormat="1" ht="15.75">
      <c r="G236" s="90"/>
    </row>
    <row r="237" s="81" customFormat="1" ht="15.75">
      <c r="G237" s="90"/>
    </row>
    <row r="238" s="81" customFormat="1" ht="15.75">
      <c r="G238" s="90"/>
    </row>
    <row r="239" s="81" customFormat="1" ht="15.75">
      <c r="G239" s="90"/>
    </row>
    <row r="240" s="81" customFormat="1" ht="15.75">
      <c r="G240" s="90"/>
    </row>
    <row r="241" s="81" customFormat="1" ht="15.75">
      <c r="G241" s="90"/>
    </row>
    <row r="242" s="81" customFormat="1" ht="15.75">
      <c r="G242" s="90"/>
    </row>
    <row r="243" s="81" customFormat="1" ht="15.75">
      <c r="G243" s="90"/>
    </row>
    <row r="244" s="81" customFormat="1" ht="15.75">
      <c r="G244" s="90"/>
    </row>
    <row r="245" s="81" customFormat="1" ht="15.75">
      <c r="G245" s="90"/>
    </row>
    <row r="246" s="81" customFormat="1" ht="15.75">
      <c r="G246" s="90"/>
    </row>
    <row r="247" s="81" customFormat="1" ht="15.75">
      <c r="G247" s="90"/>
    </row>
    <row r="248" s="81" customFormat="1" ht="15.75">
      <c r="G248" s="90"/>
    </row>
    <row r="249" s="81" customFormat="1" ht="15.75">
      <c r="G249" s="90"/>
    </row>
    <row r="250" s="81" customFormat="1" ht="15.75">
      <c r="G250" s="90"/>
    </row>
    <row r="251" s="81" customFormat="1" ht="15.75">
      <c r="G251" s="90"/>
    </row>
    <row r="252" s="81" customFormat="1" ht="15.75">
      <c r="G252" s="90"/>
    </row>
    <row r="253" s="81" customFormat="1" ht="15.75">
      <c r="G253" s="90"/>
    </row>
    <row r="254" s="81" customFormat="1" ht="15.75">
      <c r="G254" s="90"/>
    </row>
    <row r="255" s="81" customFormat="1" ht="15.75">
      <c r="G255" s="90"/>
    </row>
    <row r="256" s="81" customFormat="1" ht="15.75">
      <c r="G256" s="90"/>
    </row>
    <row r="257" s="81" customFormat="1" ht="15.75">
      <c r="G257" s="90"/>
    </row>
    <row r="258" s="81" customFormat="1" ht="15.75">
      <c r="G258" s="90"/>
    </row>
    <row r="259" s="81" customFormat="1" ht="15.75">
      <c r="G259" s="90"/>
    </row>
    <row r="260" s="81" customFormat="1" ht="15.75">
      <c r="G260" s="90"/>
    </row>
    <row r="261" s="81" customFormat="1" ht="15.75">
      <c r="G261" s="90"/>
    </row>
    <row r="262" s="81" customFormat="1" ht="15.75">
      <c r="G262" s="90"/>
    </row>
    <row r="263" s="81" customFormat="1" ht="15.75">
      <c r="G263" s="90"/>
    </row>
    <row r="264" s="81" customFormat="1" ht="15.75">
      <c r="G264" s="90"/>
    </row>
    <row r="265" s="81" customFormat="1" ht="15.75">
      <c r="G265" s="90"/>
    </row>
    <row r="266" s="81" customFormat="1" ht="15.75">
      <c r="G266" s="90"/>
    </row>
    <row r="267" s="81" customFormat="1" ht="15.75">
      <c r="G267" s="90"/>
    </row>
    <row r="268" s="81" customFormat="1" ht="15.75">
      <c r="G268" s="90"/>
    </row>
    <row r="269" s="81" customFormat="1" ht="15.75">
      <c r="G269" s="90"/>
    </row>
    <row r="270" s="81" customFormat="1" ht="15.75">
      <c r="G270" s="90"/>
    </row>
    <row r="271" s="81" customFormat="1" ht="15.75">
      <c r="G271" s="90"/>
    </row>
    <row r="272" s="81" customFormat="1" ht="15.75">
      <c r="G272" s="90"/>
    </row>
    <row r="273" s="81" customFormat="1" ht="15.75">
      <c r="G273" s="90"/>
    </row>
    <row r="274" s="81" customFormat="1" ht="15.75">
      <c r="G274" s="90"/>
    </row>
    <row r="275" s="81" customFormat="1" ht="15.75">
      <c r="G275" s="90"/>
    </row>
    <row r="276" s="81" customFormat="1" ht="15.75">
      <c r="G276" s="90"/>
    </row>
    <row r="277" s="81" customFormat="1" ht="15.75">
      <c r="G277" s="90"/>
    </row>
    <row r="278" s="81" customFormat="1" ht="15.75">
      <c r="G278" s="90"/>
    </row>
    <row r="279" s="81" customFormat="1" ht="15.75">
      <c r="G279" s="90"/>
    </row>
    <row r="280" s="81" customFormat="1" ht="15.75">
      <c r="G280" s="90"/>
    </row>
    <row r="281" s="81" customFormat="1" ht="15.75">
      <c r="G281" s="90"/>
    </row>
    <row r="282" s="81" customFormat="1" ht="15.75">
      <c r="G282" s="90"/>
    </row>
    <row r="283" s="81" customFormat="1" ht="15.75">
      <c r="G283" s="90"/>
    </row>
    <row r="284" s="81" customFormat="1" ht="15.75">
      <c r="G284" s="90"/>
    </row>
    <row r="285" s="81" customFormat="1" ht="15.75">
      <c r="G285" s="90"/>
    </row>
    <row r="286" s="81" customFormat="1" ht="15.75">
      <c r="G286" s="90"/>
    </row>
    <row r="287" s="81" customFormat="1" ht="15.75">
      <c r="G287" s="90"/>
    </row>
    <row r="288" s="81" customFormat="1" ht="15.75">
      <c r="G288" s="90"/>
    </row>
    <row r="289" s="81" customFormat="1" ht="15.75">
      <c r="G289" s="90"/>
    </row>
    <row r="290" s="81" customFormat="1" ht="15.75">
      <c r="G290" s="90"/>
    </row>
    <row r="291" s="81" customFormat="1" ht="15.75">
      <c r="G291" s="90"/>
    </row>
    <row r="292" s="81" customFormat="1" ht="15.75">
      <c r="G292" s="90"/>
    </row>
    <row r="293" s="81" customFormat="1" ht="15.75">
      <c r="G293" s="90"/>
    </row>
    <row r="294" s="81" customFormat="1" ht="15.75">
      <c r="G294" s="90"/>
    </row>
    <row r="295" s="81" customFormat="1" ht="15.75">
      <c r="G295" s="90"/>
    </row>
    <row r="296" s="81" customFormat="1" ht="15.75">
      <c r="G296" s="90"/>
    </row>
    <row r="297" s="81" customFormat="1" ht="15.75">
      <c r="G297" s="90"/>
    </row>
    <row r="298" s="81" customFormat="1" ht="15.75">
      <c r="G298" s="90"/>
    </row>
    <row r="299" s="81" customFormat="1" ht="15.75">
      <c r="G299" s="90"/>
    </row>
    <row r="300" s="81" customFormat="1" ht="15.75">
      <c r="G300" s="90"/>
    </row>
    <row r="301" s="81" customFormat="1" ht="15.75">
      <c r="G301" s="90"/>
    </row>
    <row r="302" s="81" customFormat="1" ht="15.75">
      <c r="G302" s="90"/>
    </row>
    <row r="303" s="81" customFormat="1" ht="15.75">
      <c r="G303" s="90"/>
    </row>
    <row r="304" s="81" customFormat="1" ht="15.75">
      <c r="G304" s="90"/>
    </row>
    <row r="305" s="81" customFormat="1" ht="15.75">
      <c r="G305" s="90"/>
    </row>
    <row r="306" s="81" customFormat="1" ht="15.75">
      <c r="G306" s="90"/>
    </row>
    <row r="307" s="81" customFormat="1" ht="15.75">
      <c r="G307" s="90"/>
    </row>
    <row r="308" s="81" customFormat="1" ht="15.75">
      <c r="G308" s="90"/>
    </row>
    <row r="309" s="81" customFormat="1" ht="15.75">
      <c r="G309" s="90"/>
    </row>
    <row r="310" s="81" customFormat="1" ht="15.75">
      <c r="G310" s="90"/>
    </row>
    <row r="311" s="81" customFormat="1" ht="15.75">
      <c r="G311" s="90"/>
    </row>
    <row r="312" s="81" customFormat="1" ht="15.75">
      <c r="G312" s="90"/>
    </row>
    <row r="313" s="81" customFormat="1" ht="15.75">
      <c r="G313" s="90"/>
    </row>
    <row r="314" s="81" customFormat="1" ht="15.75">
      <c r="G314" s="90"/>
    </row>
    <row r="315" s="81" customFormat="1" ht="15.75">
      <c r="G315" s="90"/>
    </row>
    <row r="316" s="81" customFormat="1" ht="15.75">
      <c r="G316" s="90"/>
    </row>
    <row r="317" s="81" customFormat="1" ht="15.75">
      <c r="G317" s="90"/>
    </row>
    <row r="318" s="81" customFormat="1" ht="15.75">
      <c r="G318" s="90"/>
    </row>
    <row r="319" s="81" customFormat="1" ht="15.75">
      <c r="G319" s="90"/>
    </row>
    <row r="320" s="81" customFormat="1" ht="15.75">
      <c r="G320" s="90"/>
    </row>
    <row r="321" s="81" customFormat="1" ht="15.75">
      <c r="G321" s="90"/>
    </row>
    <row r="322" s="81" customFormat="1" ht="15.75">
      <c r="G322" s="90"/>
    </row>
    <row r="323" s="81" customFormat="1" ht="15.75">
      <c r="G323" s="90"/>
    </row>
    <row r="324" s="81" customFormat="1" ht="15.75">
      <c r="G324" s="90"/>
    </row>
    <row r="325" s="81" customFormat="1" ht="15.75">
      <c r="G325" s="90"/>
    </row>
    <row r="326" s="81" customFormat="1" ht="15.75">
      <c r="G326" s="90"/>
    </row>
    <row r="327" s="81" customFormat="1" ht="15.75">
      <c r="G327" s="90"/>
    </row>
    <row r="328" s="81" customFormat="1" ht="15.75">
      <c r="G328" s="90"/>
    </row>
    <row r="329" s="81" customFormat="1" ht="15.75">
      <c r="G329" s="90"/>
    </row>
    <row r="330" s="81" customFormat="1" ht="15.75">
      <c r="G330" s="90"/>
    </row>
    <row r="331" s="81" customFormat="1" ht="15.75">
      <c r="G331" s="90"/>
    </row>
    <row r="332" s="81" customFormat="1" ht="15.75">
      <c r="G332" s="90"/>
    </row>
    <row r="333" s="81" customFormat="1" ht="15.75">
      <c r="G333" s="90"/>
    </row>
    <row r="334" s="81" customFormat="1" ht="15.75">
      <c r="G334" s="90"/>
    </row>
    <row r="335" s="81" customFormat="1" ht="15.75">
      <c r="G335" s="90"/>
    </row>
    <row r="336" s="81" customFormat="1" ht="15.75">
      <c r="G336" s="90"/>
    </row>
    <row r="337" s="81" customFormat="1" ht="15.75">
      <c r="G337" s="90"/>
    </row>
    <row r="338" s="81" customFormat="1" ht="15.75">
      <c r="G338" s="90"/>
    </row>
    <row r="339" s="81" customFormat="1" ht="15.75">
      <c r="G339" s="90"/>
    </row>
    <row r="340" s="81" customFormat="1" ht="15.75">
      <c r="G340" s="90"/>
    </row>
    <row r="341" s="81" customFormat="1" ht="15.75">
      <c r="G341" s="90"/>
    </row>
    <row r="342" s="81" customFormat="1" ht="15.75">
      <c r="G342" s="90"/>
    </row>
    <row r="343" s="81" customFormat="1" ht="15.75">
      <c r="G343" s="90"/>
    </row>
    <row r="344" s="81" customFormat="1" ht="15.75">
      <c r="G344" s="90"/>
    </row>
    <row r="345" s="81" customFormat="1" ht="15.75">
      <c r="G345" s="90"/>
    </row>
    <row r="346" s="81" customFormat="1" ht="15.75">
      <c r="G346" s="90"/>
    </row>
    <row r="347" s="81" customFormat="1" ht="15.75">
      <c r="G347" s="90"/>
    </row>
    <row r="348" s="81" customFormat="1" ht="15.75">
      <c r="G348" s="90"/>
    </row>
    <row r="349" s="81" customFormat="1" ht="15.75">
      <c r="G349" s="90"/>
    </row>
    <row r="350" s="81" customFormat="1" ht="15.75">
      <c r="G350" s="90"/>
    </row>
    <row r="351" s="81" customFormat="1" ht="15.75">
      <c r="G351" s="90"/>
    </row>
    <row r="352" s="81" customFormat="1" ht="15.75">
      <c r="G352" s="90"/>
    </row>
    <row r="353" s="81" customFormat="1" ht="15.75">
      <c r="G353" s="90"/>
    </row>
    <row r="354" s="81" customFormat="1" ht="15.75">
      <c r="G354" s="90"/>
    </row>
    <row r="355" s="81" customFormat="1" ht="15.75">
      <c r="G355" s="90"/>
    </row>
    <row r="356" s="81" customFormat="1" ht="15.75">
      <c r="G356" s="90"/>
    </row>
    <row r="357" s="81" customFormat="1" ht="15.75">
      <c r="G357" s="90"/>
    </row>
    <row r="358" s="81" customFormat="1" ht="15.75">
      <c r="G358" s="90"/>
    </row>
    <row r="359" s="81" customFormat="1" ht="15.75">
      <c r="G359" s="90"/>
    </row>
    <row r="360" s="81" customFormat="1" ht="15.75">
      <c r="G360" s="90"/>
    </row>
    <row r="361" s="81" customFormat="1" ht="15.75">
      <c r="G361" s="90"/>
    </row>
    <row r="362" s="81" customFormat="1" ht="15.75">
      <c r="G362" s="90"/>
    </row>
    <row r="363" s="81" customFormat="1" ht="15.75">
      <c r="G363" s="90"/>
    </row>
    <row r="364" s="81" customFormat="1" ht="15.75">
      <c r="G364" s="90"/>
    </row>
    <row r="365" s="81" customFormat="1" ht="15.75">
      <c r="G365" s="90"/>
    </row>
    <row r="366" s="81" customFormat="1" ht="15.75">
      <c r="G366" s="90"/>
    </row>
    <row r="367" s="81" customFormat="1" ht="15.75">
      <c r="G367" s="90"/>
    </row>
    <row r="368" s="81" customFormat="1" ht="15.75">
      <c r="G368" s="90"/>
    </row>
    <row r="369" s="81" customFormat="1" ht="15.75">
      <c r="G369" s="90"/>
    </row>
    <row r="370" s="81" customFormat="1" ht="15.75">
      <c r="G370" s="90"/>
    </row>
    <row r="371" s="81" customFormat="1" ht="15.75">
      <c r="G371" s="90"/>
    </row>
    <row r="372" s="81" customFormat="1" ht="15.75">
      <c r="G372" s="90"/>
    </row>
    <row r="373" s="81" customFormat="1" ht="15.75">
      <c r="G373" s="90"/>
    </row>
    <row r="374" s="81" customFormat="1" ht="15.75">
      <c r="G374" s="90"/>
    </row>
    <row r="375" s="81" customFormat="1" ht="15.75">
      <c r="G375" s="90"/>
    </row>
    <row r="376" s="81" customFormat="1" ht="15.75">
      <c r="G376" s="90"/>
    </row>
    <row r="377" s="81" customFormat="1" ht="15.75">
      <c r="G377" s="90"/>
    </row>
    <row r="378" s="81" customFormat="1" ht="15.75">
      <c r="G378" s="90"/>
    </row>
    <row r="379" s="81" customFormat="1" ht="15.75">
      <c r="G379" s="90"/>
    </row>
    <row r="380" s="81" customFormat="1" ht="15.75">
      <c r="G380" s="90"/>
    </row>
    <row r="381" s="81" customFormat="1" ht="15.75">
      <c r="G381" s="90"/>
    </row>
    <row r="382" s="81" customFormat="1" ht="15.75">
      <c r="G382" s="90"/>
    </row>
    <row r="383" s="81" customFormat="1" ht="15.75">
      <c r="G383" s="90"/>
    </row>
    <row r="384" s="81" customFormat="1" ht="15.75">
      <c r="G384" s="90"/>
    </row>
    <row r="385" s="81" customFormat="1" ht="15.75">
      <c r="G385" s="90"/>
    </row>
    <row r="386" s="81" customFormat="1" ht="15.75">
      <c r="G386" s="90"/>
    </row>
    <row r="387" s="81" customFormat="1" ht="15.75">
      <c r="G387" s="90"/>
    </row>
    <row r="388" s="81" customFormat="1" ht="15.75">
      <c r="G388" s="90"/>
    </row>
    <row r="389" s="81" customFormat="1" ht="15.75">
      <c r="G389" s="90"/>
    </row>
    <row r="390" s="81" customFormat="1" ht="15.75">
      <c r="G390" s="90"/>
    </row>
    <row r="391" s="81" customFormat="1" ht="15.75">
      <c r="G391" s="90"/>
    </row>
    <row r="392" s="81" customFormat="1" ht="15.75">
      <c r="G392" s="90"/>
    </row>
    <row r="393" s="81" customFormat="1" ht="15.75">
      <c r="G393" s="90"/>
    </row>
    <row r="394" s="81" customFormat="1" ht="15.75">
      <c r="G394" s="90"/>
    </row>
    <row r="395" s="81" customFormat="1" ht="15.75">
      <c r="G395" s="90"/>
    </row>
    <row r="396" s="81" customFormat="1" ht="15.75">
      <c r="G396" s="90"/>
    </row>
    <row r="397" s="81" customFormat="1" ht="15.75">
      <c r="G397" s="90"/>
    </row>
    <row r="398" s="81" customFormat="1" ht="15.75">
      <c r="G398" s="90"/>
    </row>
    <row r="399" s="81" customFormat="1" ht="15.75">
      <c r="G399" s="90"/>
    </row>
    <row r="400" s="81" customFormat="1" ht="15.75">
      <c r="G400" s="90"/>
    </row>
    <row r="401" s="81" customFormat="1" ht="15.75">
      <c r="G401" s="90"/>
    </row>
    <row r="402" s="81" customFormat="1" ht="15.75">
      <c r="G402" s="90"/>
    </row>
    <row r="403" s="81" customFormat="1" ht="15.75">
      <c r="G403" s="90"/>
    </row>
    <row r="404" s="81" customFormat="1" ht="15.75">
      <c r="G404" s="90"/>
    </row>
    <row r="405" s="81" customFormat="1" ht="15.75">
      <c r="G405" s="90"/>
    </row>
    <row r="406" s="81" customFormat="1" ht="15.75">
      <c r="G406" s="90"/>
    </row>
    <row r="407" s="81" customFormat="1" ht="15.75">
      <c r="G407" s="90"/>
    </row>
    <row r="408" s="81" customFormat="1" ht="15.75">
      <c r="G408" s="90"/>
    </row>
    <row r="409" s="81" customFormat="1" ht="15.75">
      <c r="G409" s="90"/>
    </row>
    <row r="410" s="81" customFormat="1" ht="15.75">
      <c r="G410" s="90"/>
    </row>
    <row r="411" s="81" customFormat="1" ht="15.75">
      <c r="G411" s="90"/>
    </row>
    <row r="412" s="81" customFormat="1" ht="15.75">
      <c r="G412" s="90"/>
    </row>
    <row r="413" s="81" customFormat="1" ht="15.75">
      <c r="G413" s="90"/>
    </row>
    <row r="414" s="81" customFormat="1" ht="15.75">
      <c r="G414" s="90"/>
    </row>
    <row r="415" s="81" customFormat="1" ht="15.75">
      <c r="G415" s="90"/>
    </row>
    <row r="416" s="81" customFormat="1" ht="15.75">
      <c r="G416" s="90"/>
    </row>
    <row r="417" s="81" customFormat="1" ht="15.75">
      <c r="G417" s="90"/>
    </row>
    <row r="418" s="81" customFormat="1" ht="15.75">
      <c r="G418" s="90"/>
    </row>
    <row r="419" s="81" customFormat="1" ht="15.75">
      <c r="G419" s="90"/>
    </row>
    <row r="420" s="81" customFormat="1" ht="15.75">
      <c r="G420" s="90"/>
    </row>
    <row r="421" s="81" customFormat="1" ht="15.75">
      <c r="G421" s="90"/>
    </row>
    <row r="422" s="81" customFormat="1" ht="15.75">
      <c r="G422" s="90"/>
    </row>
    <row r="423" s="81" customFormat="1" ht="15.75">
      <c r="G423" s="90"/>
    </row>
    <row r="424" s="81" customFormat="1" ht="15.75">
      <c r="G424" s="90"/>
    </row>
    <row r="425" s="81" customFormat="1" ht="15.75">
      <c r="G425" s="90"/>
    </row>
    <row r="426" s="81" customFormat="1" ht="15.75">
      <c r="G426" s="90"/>
    </row>
    <row r="427" s="81" customFormat="1" ht="15.75">
      <c r="G427" s="90"/>
    </row>
    <row r="428" s="81" customFormat="1" ht="15.75">
      <c r="G428" s="90"/>
    </row>
    <row r="429" s="81" customFormat="1" ht="15.75">
      <c r="G429" s="90"/>
    </row>
    <row r="430" s="81" customFormat="1" ht="15.75">
      <c r="G430" s="90"/>
    </row>
    <row r="431" s="81" customFormat="1" ht="15.75">
      <c r="G431" s="90"/>
    </row>
    <row r="432" s="81" customFormat="1" ht="15.75">
      <c r="G432" s="90"/>
    </row>
    <row r="433" s="81" customFormat="1" ht="15.75">
      <c r="G433" s="90"/>
    </row>
    <row r="434" s="81" customFormat="1" ht="15.75">
      <c r="G434" s="90"/>
    </row>
    <row r="435" s="81" customFormat="1" ht="15.75">
      <c r="G435" s="90"/>
    </row>
    <row r="436" s="81" customFormat="1" ht="15.75">
      <c r="G436" s="90"/>
    </row>
    <row r="437" s="81" customFormat="1" ht="15.75">
      <c r="G437" s="90"/>
    </row>
    <row r="438" s="81" customFormat="1" ht="15.75">
      <c r="G438" s="90"/>
    </row>
    <row r="439" s="81" customFormat="1" ht="15.75">
      <c r="G439" s="90"/>
    </row>
    <row r="440" s="81" customFormat="1" ht="15.75">
      <c r="G440" s="90"/>
    </row>
    <row r="441" s="81" customFormat="1" ht="15.75">
      <c r="G441" s="90"/>
    </row>
    <row r="442" s="81" customFormat="1" ht="15.75">
      <c r="G442" s="90"/>
    </row>
    <row r="443" s="81" customFormat="1" ht="15.75">
      <c r="G443" s="90"/>
    </row>
    <row r="444" s="81" customFormat="1" ht="15.75">
      <c r="G444" s="90"/>
    </row>
    <row r="445" s="81" customFormat="1" ht="15.75">
      <c r="G445" s="90"/>
    </row>
    <row r="446" s="81" customFormat="1" ht="15.75">
      <c r="G446" s="90"/>
    </row>
    <row r="447" s="81" customFormat="1" ht="15.75">
      <c r="G447" s="90"/>
    </row>
    <row r="448" s="81" customFormat="1" ht="15.75">
      <c r="G448" s="90"/>
    </row>
    <row r="449" s="81" customFormat="1" ht="15.75">
      <c r="G449" s="90"/>
    </row>
    <row r="450" s="81" customFormat="1" ht="15.75">
      <c r="G450" s="90"/>
    </row>
    <row r="451" s="81" customFormat="1" ht="15.75">
      <c r="G451" s="90"/>
    </row>
    <row r="452" s="81" customFormat="1" ht="15.75">
      <c r="G452" s="90"/>
    </row>
    <row r="453" s="81" customFormat="1" ht="15.75">
      <c r="G453" s="90"/>
    </row>
    <row r="454" s="81" customFormat="1" ht="15.75">
      <c r="G454" s="90"/>
    </row>
    <row r="455" s="81" customFormat="1" ht="15.75">
      <c r="G455" s="90"/>
    </row>
    <row r="456" s="81" customFormat="1" ht="15.75">
      <c r="G456" s="90"/>
    </row>
    <row r="457" s="81" customFormat="1" ht="15.75">
      <c r="G457" s="90"/>
    </row>
    <row r="458" s="81" customFormat="1" ht="15.75">
      <c r="G458" s="90"/>
    </row>
    <row r="459" s="81" customFormat="1" ht="15.75">
      <c r="G459" s="90"/>
    </row>
    <row r="460" s="81" customFormat="1" ht="15.75">
      <c r="G460" s="90"/>
    </row>
    <row r="461" s="81" customFormat="1" ht="15.75">
      <c r="G461" s="90"/>
    </row>
    <row r="462" s="81" customFormat="1" ht="15.75">
      <c r="G462" s="90"/>
    </row>
    <row r="463" s="81" customFormat="1" ht="15.75">
      <c r="G463" s="90"/>
    </row>
    <row r="464" s="81" customFormat="1" ht="15.75">
      <c r="G464" s="90"/>
    </row>
    <row r="465" s="81" customFormat="1" ht="15.75">
      <c r="G465" s="90"/>
    </row>
    <row r="466" s="81" customFormat="1" ht="15.75">
      <c r="G466" s="90"/>
    </row>
    <row r="467" s="81" customFormat="1" ht="15.75">
      <c r="G467" s="90"/>
    </row>
    <row r="468" s="81" customFormat="1" ht="15.75">
      <c r="G468" s="90"/>
    </row>
    <row r="469" s="81" customFormat="1" ht="15.75">
      <c r="G469" s="90"/>
    </row>
    <row r="470" s="81" customFormat="1" ht="15.75">
      <c r="G470" s="90"/>
    </row>
    <row r="471" s="81" customFormat="1" ht="15.75">
      <c r="G471" s="90"/>
    </row>
    <row r="472" s="81" customFormat="1" ht="15.75">
      <c r="G472" s="90"/>
    </row>
    <row r="473" s="81" customFormat="1" ht="15.75">
      <c r="G473" s="90"/>
    </row>
    <row r="474" s="81" customFormat="1" ht="15.75">
      <c r="G474" s="90"/>
    </row>
    <row r="475" s="81" customFormat="1" ht="15.75">
      <c r="G475" s="90"/>
    </row>
    <row r="476" s="81" customFormat="1" ht="15.75">
      <c r="G476" s="90"/>
    </row>
    <row r="477" s="81" customFormat="1" ht="15.75">
      <c r="G477" s="90"/>
    </row>
    <row r="478" s="81" customFormat="1" ht="15.75">
      <c r="G478" s="90"/>
    </row>
    <row r="479" s="81" customFormat="1" ht="15.75">
      <c r="G479" s="90"/>
    </row>
    <row r="480" s="81" customFormat="1" ht="15.75">
      <c r="G480" s="90"/>
    </row>
    <row r="481" s="81" customFormat="1" ht="15.75">
      <c r="G481" s="90"/>
    </row>
    <row r="482" s="81" customFormat="1" ht="15.75">
      <c r="G482" s="90"/>
    </row>
    <row r="483" s="81" customFormat="1" ht="15.75">
      <c r="G483" s="90"/>
    </row>
    <row r="484" s="81" customFormat="1" ht="15.75">
      <c r="G484" s="90"/>
    </row>
    <row r="485" s="81" customFormat="1" ht="15.75">
      <c r="G485" s="90"/>
    </row>
    <row r="486" s="81" customFormat="1" ht="15.75">
      <c r="G486" s="90"/>
    </row>
    <row r="487" s="81" customFormat="1" ht="15.75">
      <c r="G487" s="90"/>
    </row>
    <row r="488" s="81" customFormat="1" ht="15.75">
      <c r="G488" s="90"/>
    </row>
    <row r="489" s="81" customFormat="1" ht="15.75">
      <c r="G489" s="90"/>
    </row>
    <row r="490" s="81" customFormat="1" ht="15.75">
      <c r="G490" s="90"/>
    </row>
    <row r="491" s="81" customFormat="1" ht="15.75">
      <c r="G491" s="90"/>
    </row>
    <row r="492" s="81" customFormat="1" ht="15.75">
      <c r="G492" s="90"/>
    </row>
    <row r="493" s="81" customFormat="1" ht="15.75">
      <c r="G493" s="90"/>
    </row>
    <row r="494" s="81" customFormat="1" ht="15.75">
      <c r="G494" s="90"/>
    </row>
    <row r="495" s="81" customFormat="1" ht="15.75">
      <c r="G495" s="90"/>
    </row>
    <row r="496" s="81" customFormat="1" ht="15.75">
      <c r="G496" s="90"/>
    </row>
    <row r="497" s="81" customFormat="1" ht="15.75">
      <c r="G497" s="90"/>
    </row>
    <row r="498" s="81" customFormat="1" ht="15.75">
      <c r="G498" s="90"/>
    </row>
    <row r="499" s="81" customFormat="1" ht="15.75">
      <c r="G499" s="90"/>
    </row>
    <row r="500" s="81" customFormat="1" ht="15.75">
      <c r="G500" s="90"/>
    </row>
    <row r="501" s="81" customFormat="1" ht="15.75">
      <c r="G501" s="90"/>
    </row>
    <row r="502" s="81" customFormat="1" ht="15.75">
      <c r="G502" s="90"/>
    </row>
    <row r="503" s="81" customFormat="1" ht="15.75">
      <c r="G503" s="90"/>
    </row>
    <row r="504" s="81" customFormat="1" ht="15.75">
      <c r="G504" s="90"/>
    </row>
    <row r="505" s="81" customFormat="1" ht="15.75">
      <c r="G505" s="90"/>
    </row>
    <row r="506" s="81" customFormat="1" ht="15.75">
      <c r="G506" s="90"/>
    </row>
    <row r="507" s="81" customFormat="1" ht="15.75">
      <c r="G507" s="90"/>
    </row>
    <row r="508" s="81" customFormat="1" ht="15.75">
      <c r="G508" s="90"/>
    </row>
    <row r="509" s="81" customFormat="1" ht="15.75">
      <c r="G509" s="90"/>
    </row>
    <row r="510" s="81" customFormat="1" ht="15.75">
      <c r="G510" s="90"/>
    </row>
    <row r="511" s="81" customFormat="1" ht="15.75">
      <c r="G511" s="90"/>
    </row>
    <row r="512" s="81" customFormat="1" ht="15.75">
      <c r="G512" s="90"/>
    </row>
    <row r="513" s="81" customFormat="1" ht="15.75">
      <c r="G513" s="90"/>
    </row>
    <row r="514" s="81" customFormat="1" ht="15.75">
      <c r="G514" s="90"/>
    </row>
    <row r="515" s="81" customFormat="1" ht="15.75">
      <c r="G515" s="90"/>
    </row>
    <row r="516" s="81" customFormat="1" ht="15.75">
      <c r="G516" s="90"/>
    </row>
    <row r="517" s="81" customFormat="1" ht="15.75">
      <c r="G517" s="90"/>
    </row>
    <row r="518" s="81" customFormat="1" ht="15.75">
      <c r="G518" s="90"/>
    </row>
    <row r="519" s="81" customFormat="1" ht="15.75">
      <c r="G519" s="90"/>
    </row>
    <row r="520" s="81" customFormat="1" ht="15.75">
      <c r="G520" s="90"/>
    </row>
    <row r="521" s="81" customFormat="1" ht="15.75">
      <c r="G521" s="90"/>
    </row>
    <row r="522" s="81" customFormat="1" ht="15.75">
      <c r="G522" s="90"/>
    </row>
    <row r="523" s="81" customFormat="1" ht="15.75">
      <c r="G523" s="90"/>
    </row>
    <row r="524" s="81" customFormat="1" ht="15.75">
      <c r="G524" s="90"/>
    </row>
    <row r="525" s="81" customFormat="1" ht="15.75">
      <c r="G525" s="90"/>
    </row>
    <row r="526" s="81" customFormat="1" ht="15.75">
      <c r="G526" s="90"/>
    </row>
    <row r="527" s="81" customFormat="1" ht="15.75">
      <c r="G527" s="90"/>
    </row>
    <row r="528" s="81" customFormat="1" ht="15.75">
      <c r="G528" s="90"/>
    </row>
    <row r="529" s="81" customFormat="1" ht="15.75">
      <c r="G529" s="90"/>
    </row>
    <row r="530" s="81" customFormat="1" ht="15.75">
      <c r="G530" s="90"/>
    </row>
    <row r="531" s="81" customFormat="1" ht="15.75">
      <c r="G531" s="90"/>
    </row>
    <row r="532" s="81" customFormat="1" ht="15.75">
      <c r="G532" s="90"/>
    </row>
    <row r="533" s="81" customFormat="1" ht="15.75">
      <c r="G533" s="90"/>
    </row>
    <row r="534" s="81" customFormat="1" ht="15.75">
      <c r="G534" s="90"/>
    </row>
    <row r="535" s="81" customFormat="1" ht="15.75">
      <c r="G535" s="90"/>
    </row>
    <row r="536" s="81" customFormat="1" ht="15.75">
      <c r="G536" s="90"/>
    </row>
    <row r="537" s="81" customFormat="1" ht="15.75">
      <c r="G537" s="90"/>
    </row>
    <row r="538" s="81" customFormat="1" ht="15.75">
      <c r="G538" s="90"/>
    </row>
    <row r="539" s="81" customFormat="1" ht="15.75">
      <c r="G539" s="90"/>
    </row>
    <row r="540" s="81" customFormat="1" ht="15.75">
      <c r="G540" s="90"/>
    </row>
    <row r="541" s="81" customFormat="1" ht="15.75">
      <c r="G541" s="90"/>
    </row>
    <row r="542" s="81" customFormat="1" ht="15.75">
      <c r="G542" s="90"/>
    </row>
    <row r="543" s="81" customFormat="1" ht="15.75">
      <c r="G543" s="90"/>
    </row>
    <row r="544" s="81" customFormat="1" ht="15.75">
      <c r="G544" s="90"/>
    </row>
    <row r="545" s="81" customFormat="1" ht="15.75">
      <c r="G545" s="90"/>
    </row>
    <row r="546" s="81" customFormat="1" ht="15.75">
      <c r="G546" s="90"/>
    </row>
    <row r="547" s="81" customFormat="1" ht="15.75">
      <c r="G547" s="90"/>
    </row>
    <row r="548" s="81" customFormat="1" ht="15.75">
      <c r="G548" s="90"/>
    </row>
    <row r="549" s="81" customFormat="1" ht="15.75">
      <c r="G549" s="90"/>
    </row>
    <row r="550" s="81" customFormat="1" ht="15.75">
      <c r="G550" s="90"/>
    </row>
    <row r="551" s="81" customFormat="1" ht="15.75">
      <c r="G551" s="90"/>
    </row>
    <row r="552" s="81" customFormat="1" ht="15.75">
      <c r="G552" s="90"/>
    </row>
    <row r="553" s="81" customFormat="1" ht="15.75">
      <c r="G553" s="90"/>
    </row>
    <row r="554" s="81" customFormat="1" ht="15.75">
      <c r="G554" s="90"/>
    </row>
    <row r="555" s="81" customFormat="1" ht="15.75">
      <c r="G555" s="90"/>
    </row>
    <row r="556" s="81" customFormat="1" ht="15.75">
      <c r="G556" s="90"/>
    </row>
    <row r="557" s="81" customFormat="1" ht="15.75">
      <c r="G557" s="90"/>
    </row>
    <row r="558" s="81" customFormat="1" ht="15.75">
      <c r="G558" s="90"/>
    </row>
    <row r="559" s="81" customFormat="1" ht="15.75">
      <c r="G559" s="90"/>
    </row>
    <row r="560" s="81" customFormat="1" ht="15.75">
      <c r="G560" s="90"/>
    </row>
    <row r="561" s="81" customFormat="1" ht="15.75">
      <c r="G561" s="90"/>
    </row>
    <row r="562" s="81" customFormat="1" ht="15.75">
      <c r="G562" s="90"/>
    </row>
    <row r="563" s="81" customFormat="1" ht="15.75">
      <c r="G563" s="90"/>
    </row>
    <row r="564" s="81" customFormat="1" ht="15.75">
      <c r="G564" s="90"/>
    </row>
    <row r="565" s="81" customFormat="1" ht="15.75">
      <c r="G565" s="90"/>
    </row>
    <row r="566" s="81" customFormat="1" ht="15.75">
      <c r="G566" s="90"/>
    </row>
    <row r="567" s="81" customFormat="1" ht="15.75">
      <c r="G567" s="90"/>
    </row>
    <row r="568" s="81" customFormat="1" ht="15.75">
      <c r="G568" s="90"/>
    </row>
    <row r="569" s="81" customFormat="1" ht="15.75">
      <c r="G569" s="90"/>
    </row>
    <row r="570" s="81" customFormat="1" ht="15.75">
      <c r="G570" s="90"/>
    </row>
    <row r="571" s="81" customFormat="1" ht="15.75">
      <c r="G571" s="90"/>
    </row>
    <row r="572" s="81" customFormat="1" ht="15.75">
      <c r="G572" s="90"/>
    </row>
    <row r="573" s="81" customFormat="1" ht="15.75">
      <c r="G573" s="90"/>
    </row>
    <row r="574" s="81" customFormat="1" ht="15.75">
      <c r="G574" s="90"/>
    </row>
    <row r="575" s="81" customFormat="1" ht="15.75">
      <c r="G575" s="90"/>
    </row>
    <row r="576" s="81" customFormat="1" ht="15.75">
      <c r="G576" s="90"/>
    </row>
    <row r="577" s="81" customFormat="1" ht="15.75">
      <c r="G577" s="90"/>
    </row>
    <row r="578" s="81" customFormat="1" ht="15.75">
      <c r="G578" s="90"/>
    </row>
    <row r="579" s="81" customFormat="1" ht="15.75">
      <c r="G579" s="90"/>
    </row>
    <row r="580" s="81" customFormat="1" ht="15.75">
      <c r="G580" s="90"/>
    </row>
    <row r="581" s="81" customFormat="1" ht="15.75">
      <c r="G581" s="90"/>
    </row>
    <row r="582" s="81" customFormat="1" ht="15.75">
      <c r="G582" s="90"/>
    </row>
    <row r="583" s="81" customFormat="1" ht="15.75">
      <c r="G583" s="90"/>
    </row>
    <row r="584" s="81" customFormat="1" ht="15.75">
      <c r="G584" s="90"/>
    </row>
    <row r="585" s="81" customFormat="1" ht="15.75">
      <c r="G585" s="90"/>
    </row>
    <row r="586" s="81" customFormat="1" ht="15.75">
      <c r="G586" s="90"/>
    </row>
    <row r="587" s="81" customFormat="1" ht="15.75">
      <c r="G587" s="90"/>
    </row>
    <row r="588" s="81" customFormat="1" ht="15.75">
      <c r="G588" s="90"/>
    </row>
    <row r="589" s="81" customFormat="1" ht="15.75">
      <c r="G589" s="90"/>
    </row>
    <row r="590" s="81" customFormat="1" ht="15.75">
      <c r="G590" s="90"/>
    </row>
    <row r="591" s="81" customFormat="1" ht="15.75">
      <c r="G591" s="90"/>
    </row>
    <row r="592" s="81" customFormat="1" ht="15.75">
      <c r="G592" s="90"/>
    </row>
    <row r="593" s="81" customFormat="1" ht="15.75">
      <c r="G593" s="90"/>
    </row>
    <row r="594" s="81" customFormat="1" ht="15.75">
      <c r="G594" s="90"/>
    </row>
    <row r="595" s="81" customFormat="1" ht="15.75">
      <c r="G595" s="90"/>
    </row>
    <row r="596" s="81" customFormat="1" ht="15.75">
      <c r="G596" s="90"/>
    </row>
    <row r="597" s="81" customFormat="1" ht="15.75">
      <c r="G597" s="90"/>
    </row>
    <row r="598" s="81" customFormat="1" ht="15.75">
      <c r="G598" s="90"/>
    </row>
    <row r="599" s="81" customFormat="1" ht="15.75">
      <c r="G599" s="90"/>
    </row>
    <row r="600" s="81" customFormat="1" ht="15.75">
      <c r="G600" s="90"/>
    </row>
    <row r="601" s="81" customFormat="1" ht="15.75">
      <c r="G601" s="90"/>
    </row>
    <row r="602" s="81" customFormat="1" ht="15.75">
      <c r="G602" s="90"/>
    </row>
    <row r="603" s="81" customFormat="1" ht="15.75">
      <c r="G603" s="90"/>
    </row>
    <row r="604" s="81" customFormat="1" ht="15.75">
      <c r="G604" s="90"/>
    </row>
    <row r="605" s="81" customFormat="1" ht="15.75">
      <c r="G605" s="90"/>
    </row>
    <row r="606" s="81" customFormat="1" ht="15.75">
      <c r="G606" s="90"/>
    </row>
    <row r="607" s="81" customFormat="1" ht="15.75">
      <c r="G607" s="90"/>
    </row>
    <row r="608" s="81" customFormat="1" ht="15.75">
      <c r="G608" s="90"/>
    </row>
    <row r="609" s="81" customFormat="1" ht="15.75">
      <c r="G609" s="90"/>
    </row>
    <row r="610" s="81" customFormat="1" ht="15.75">
      <c r="G610" s="90"/>
    </row>
    <row r="611" s="81" customFormat="1" ht="15.75">
      <c r="G611" s="90"/>
    </row>
    <row r="612" s="81" customFormat="1" ht="15.75">
      <c r="G612" s="90"/>
    </row>
    <row r="613" s="81" customFormat="1" ht="15.75">
      <c r="G613" s="90"/>
    </row>
    <row r="614" s="81" customFormat="1" ht="15.75">
      <c r="G614" s="90"/>
    </row>
    <row r="615" s="81" customFormat="1" ht="15.75">
      <c r="G615" s="90"/>
    </row>
    <row r="616" s="81" customFormat="1" ht="15.75">
      <c r="G616" s="90"/>
    </row>
    <row r="617" s="81" customFormat="1" ht="15.75">
      <c r="G617" s="90"/>
    </row>
    <row r="618" s="81" customFormat="1" ht="15.75">
      <c r="G618" s="90"/>
    </row>
    <row r="619" s="81" customFormat="1" ht="15.75">
      <c r="G619" s="90"/>
    </row>
    <row r="620" s="81" customFormat="1" ht="15.75">
      <c r="G620" s="90"/>
    </row>
    <row r="621" s="81" customFormat="1" ht="15.75">
      <c r="G621" s="90"/>
    </row>
    <row r="622" s="81" customFormat="1" ht="15.75">
      <c r="G622" s="90"/>
    </row>
    <row r="623" s="81" customFormat="1" ht="15.75">
      <c r="G623" s="90"/>
    </row>
    <row r="624" s="81" customFormat="1" ht="15.75">
      <c r="G624" s="90"/>
    </row>
    <row r="625" s="81" customFormat="1" ht="15.75">
      <c r="G625" s="90"/>
    </row>
    <row r="626" s="81" customFormat="1" ht="15.75">
      <c r="G626" s="90"/>
    </row>
    <row r="627" s="81" customFormat="1" ht="15.75">
      <c r="G627" s="90"/>
    </row>
    <row r="628" s="81" customFormat="1" ht="15.75">
      <c r="G628" s="90"/>
    </row>
    <row r="629" s="81" customFormat="1" ht="15.75">
      <c r="G629" s="90"/>
    </row>
    <row r="630" s="81" customFormat="1" ht="15.75">
      <c r="G630" s="90"/>
    </row>
    <row r="631" s="81" customFormat="1" ht="15.75">
      <c r="G631" s="90"/>
    </row>
    <row r="632" s="81" customFormat="1" ht="15.75">
      <c r="G632" s="90"/>
    </row>
    <row r="633" s="81" customFormat="1" ht="15.75">
      <c r="G633" s="90"/>
    </row>
    <row r="634" s="81" customFormat="1" ht="15.75">
      <c r="G634" s="90"/>
    </row>
    <row r="635" s="81" customFormat="1" ht="15.75">
      <c r="G635" s="90"/>
    </row>
    <row r="636" s="81" customFormat="1" ht="15.75">
      <c r="G636" s="90"/>
    </row>
    <row r="637" s="81" customFormat="1" ht="15.75">
      <c r="G637" s="90"/>
    </row>
    <row r="638" s="81" customFormat="1" ht="15.75">
      <c r="G638" s="90"/>
    </row>
    <row r="639" s="81" customFormat="1" ht="15.75">
      <c r="G639" s="90"/>
    </row>
    <row r="640" s="81" customFormat="1" ht="15.75">
      <c r="G640" s="90"/>
    </row>
    <row r="641" s="81" customFormat="1" ht="15.75">
      <c r="G641" s="90"/>
    </row>
    <row r="642" s="81" customFormat="1" ht="15.75">
      <c r="G642" s="90"/>
    </row>
    <row r="643" s="81" customFormat="1" ht="15.75">
      <c r="G643" s="90"/>
    </row>
    <row r="644" s="81" customFormat="1" ht="15.75">
      <c r="G644" s="90"/>
    </row>
    <row r="645" s="81" customFormat="1" ht="15.75">
      <c r="G645" s="90"/>
    </row>
    <row r="646" s="81" customFormat="1" ht="15.75">
      <c r="G646" s="90"/>
    </row>
    <row r="647" s="81" customFormat="1" ht="15.75">
      <c r="G647" s="90"/>
    </row>
    <row r="648" s="81" customFormat="1" ht="15.75">
      <c r="G648" s="90"/>
    </row>
    <row r="649" s="81" customFormat="1" ht="15.75">
      <c r="G649" s="90"/>
    </row>
    <row r="650" s="81" customFormat="1" ht="15.75">
      <c r="G650" s="90"/>
    </row>
    <row r="651" s="81" customFormat="1" ht="15.75">
      <c r="G651" s="90"/>
    </row>
    <row r="652" s="81" customFormat="1" ht="15.75">
      <c r="G652" s="90"/>
    </row>
    <row r="653" s="81" customFormat="1" ht="15.75">
      <c r="G653" s="90"/>
    </row>
    <row r="654" s="81" customFormat="1" ht="15.75">
      <c r="G654" s="90"/>
    </row>
    <row r="655" s="81" customFormat="1" ht="15.75">
      <c r="G655" s="90"/>
    </row>
    <row r="656" s="81" customFormat="1" ht="15.75">
      <c r="G656" s="90"/>
    </row>
    <row r="657" s="81" customFormat="1" ht="15.75">
      <c r="G657" s="90"/>
    </row>
    <row r="658" s="81" customFormat="1" ht="15.75">
      <c r="G658" s="90"/>
    </row>
    <row r="659" s="81" customFormat="1" ht="15.75">
      <c r="G659" s="90"/>
    </row>
    <row r="660" s="81" customFormat="1" ht="15.75">
      <c r="G660" s="90"/>
    </row>
    <row r="661" s="81" customFormat="1" ht="15.75">
      <c r="G661" s="90"/>
    </row>
    <row r="662" s="81" customFormat="1" ht="15.75">
      <c r="G662" s="90"/>
    </row>
    <row r="663" s="81" customFormat="1" ht="15.75">
      <c r="G663" s="90"/>
    </row>
    <row r="664" s="81" customFormat="1" ht="15.75">
      <c r="G664" s="90"/>
    </row>
    <row r="665" s="81" customFormat="1" ht="15.75">
      <c r="G665" s="90"/>
    </row>
    <row r="666" s="81" customFormat="1" ht="15.75">
      <c r="G666" s="90"/>
    </row>
    <row r="667" s="81" customFormat="1" ht="15.75">
      <c r="G667" s="90"/>
    </row>
    <row r="668" s="81" customFormat="1" ht="15.75">
      <c r="G668" s="90"/>
    </row>
    <row r="669" s="81" customFormat="1" ht="15.75">
      <c r="G669" s="90"/>
    </row>
    <row r="670" s="81" customFormat="1" ht="15.75">
      <c r="G670" s="90"/>
    </row>
    <row r="671" s="81" customFormat="1" ht="15.75">
      <c r="G671" s="90"/>
    </row>
    <row r="672" s="81" customFormat="1" ht="15.75">
      <c r="G672" s="90"/>
    </row>
    <row r="673" s="81" customFormat="1" ht="15.75">
      <c r="G673" s="90"/>
    </row>
    <row r="674" s="81" customFormat="1" ht="15.75">
      <c r="G674" s="90"/>
    </row>
    <row r="675" s="81" customFormat="1" ht="15.75">
      <c r="G675" s="90"/>
    </row>
    <row r="676" s="81" customFormat="1" ht="15.75">
      <c r="G676" s="90"/>
    </row>
    <row r="677" s="81" customFormat="1" ht="15.75">
      <c r="G677" s="90"/>
    </row>
    <row r="678" s="81" customFormat="1" ht="15.75">
      <c r="G678" s="90"/>
    </row>
    <row r="679" s="81" customFormat="1" ht="15.75">
      <c r="G679" s="90"/>
    </row>
    <row r="680" s="81" customFormat="1" ht="15.75">
      <c r="G680" s="90"/>
    </row>
    <row r="681" s="81" customFormat="1" ht="15.75">
      <c r="G681" s="90"/>
    </row>
    <row r="682" s="81" customFormat="1" ht="15.75">
      <c r="G682" s="90"/>
    </row>
    <row r="683" s="81" customFormat="1" ht="15.75">
      <c r="G683" s="90"/>
    </row>
    <row r="684" s="81" customFormat="1" ht="15.75">
      <c r="G684" s="90"/>
    </row>
    <row r="685" s="81" customFormat="1" ht="15.75">
      <c r="G685" s="90"/>
    </row>
    <row r="686" s="81" customFormat="1" ht="15.75">
      <c r="G686" s="90"/>
    </row>
    <row r="687" s="81" customFormat="1" ht="15.75">
      <c r="G687" s="90"/>
    </row>
    <row r="688" s="81" customFormat="1" ht="15.75">
      <c r="G688" s="90"/>
    </row>
    <row r="689" s="81" customFormat="1" ht="15.75">
      <c r="G689" s="90"/>
    </row>
    <row r="690" s="81" customFormat="1" ht="15.75">
      <c r="G690" s="90"/>
    </row>
    <row r="691" s="81" customFormat="1" ht="15.75">
      <c r="G691" s="90"/>
    </row>
    <row r="692" s="81" customFormat="1" ht="15.75">
      <c r="G692" s="90"/>
    </row>
    <row r="693" s="81" customFormat="1" ht="15.75">
      <c r="G693" s="90"/>
    </row>
    <row r="694" s="81" customFormat="1" ht="15.75">
      <c r="G694" s="90"/>
    </row>
    <row r="695" s="81" customFormat="1" ht="15.75">
      <c r="G695" s="90"/>
    </row>
    <row r="696" s="81" customFormat="1" ht="15.75">
      <c r="G696" s="90"/>
    </row>
    <row r="697" s="81" customFormat="1" ht="15.75">
      <c r="G697" s="90"/>
    </row>
    <row r="698" s="81" customFormat="1" ht="15.75">
      <c r="G698" s="90"/>
    </row>
    <row r="699" s="81" customFormat="1" ht="15.75">
      <c r="G699" s="90"/>
    </row>
    <row r="700" s="81" customFormat="1" ht="15.75">
      <c r="G700" s="90"/>
    </row>
    <row r="701" s="81" customFormat="1" ht="15.75">
      <c r="G701" s="90"/>
    </row>
    <row r="702" s="81" customFormat="1" ht="15.75">
      <c r="G702" s="90"/>
    </row>
    <row r="703" s="81" customFormat="1" ht="15.75">
      <c r="G703" s="90"/>
    </row>
    <row r="704" s="81" customFormat="1" ht="15.75">
      <c r="G704" s="90"/>
    </row>
    <row r="705" s="81" customFormat="1" ht="15.75">
      <c r="G705" s="90"/>
    </row>
    <row r="706" s="81" customFormat="1" ht="15.75">
      <c r="G706" s="90"/>
    </row>
    <row r="707" s="81" customFormat="1" ht="15.75">
      <c r="G707" s="90"/>
    </row>
    <row r="708" s="81" customFormat="1" ht="15.75">
      <c r="G708" s="90"/>
    </row>
    <row r="709" s="81" customFormat="1" ht="15.75">
      <c r="G709" s="90"/>
    </row>
    <row r="710" s="81" customFormat="1" ht="15.75">
      <c r="G710" s="90"/>
    </row>
    <row r="711" s="81" customFormat="1" ht="15.75">
      <c r="G711" s="90"/>
    </row>
    <row r="712" s="81" customFormat="1" ht="15.75">
      <c r="G712" s="90"/>
    </row>
    <row r="713" s="81" customFormat="1" ht="15.75">
      <c r="G713" s="90"/>
    </row>
    <row r="714" s="81" customFormat="1" ht="15.75">
      <c r="G714" s="90"/>
    </row>
    <row r="715" s="81" customFormat="1" ht="15.75">
      <c r="G715" s="90"/>
    </row>
    <row r="716" s="81" customFormat="1" ht="15.75">
      <c r="G716" s="90"/>
    </row>
    <row r="717" s="81" customFormat="1" ht="15.75">
      <c r="G717" s="90"/>
    </row>
    <row r="718" s="81" customFormat="1" ht="15.75">
      <c r="G718" s="90"/>
    </row>
    <row r="719" s="81" customFormat="1" ht="15.75">
      <c r="G719" s="90"/>
    </row>
    <row r="720" s="81" customFormat="1" ht="15.75">
      <c r="G720" s="90"/>
    </row>
    <row r="721" s="81" customFormat="1" ht="15.75">
      <c r="G721" s="90"/>
    </row>
    <row r="722" s="81" customFormat="1" ht="15.75">
      <c r="G722" s="90"/>
    </row>
    <row r="723" s="81" customFormat="1" ht="15.75">
      <c r="G723" s="90"/>
    </row>
    <row r="724" s="81" customFormat="1" ht="15.75">
      <c r="G724" s="90"/>
    </row>
    <row r="725" s="81" customFormat="1" ht="15.75">
      <c r="G725" s="90"/>
    </row>
    <row r="726" s="81" customFormat="1" ht="15.75">
      <c r="G726" s="90"/>
    </row>
    <row r="727" s="81" customFormat="1" ht="15.75">
      <c r="G727" s="90"/>
    </row>
    <row r="728" s="81" customFormat="1" ht="15.75">
      <c r="G728" s="90"/>
    </row>
    <row r="729" s="81" customFormat="1" ht="15.75">
      <c r="G729" s="90"/>
    </row>
    <row r="730" s="81" customFormat="1" ht="15.75">
      <c r="G730" s="90"/>
    </row>
    <row r="731" s="81" customFormat="1" ht="15.75">
      <c r="G731" s="90"/>
    </row>
    <row r="732" s="81" customFormat="1" ht="15.75">
      <c r="G732" s="90"/>
    </row>
    <row r="733" s="81" customFormat="1" ht="15.75">
      <c r="G733" s="90"/>
    </row>
    <row r="734" s="81" customFormat="1" ht="15.75">
      <c r="G734" s="90"/>
    </row>
    <row r="735" s="81" customFormat="1" ht="15.75">
      <c r="G735" s="90"/>
    </row>
    <row r="736" s="81" customFormat="1" ht="15.75">
      <c r="G736" s="90"/>
    </row>
    <row r="737" s="81" customFormat="1" ht="15.75">
      <c r="G737" s="90"/>
    </row>
    <row r="738" s="81" customFormat="1" ht="15.75">
      <c r="G738" s="90"/>
    </row>
    <row r="739" s="81" customFormat="1" ht="15.75">
      <c r="G739" s="90"/>
    </row>
    <row r="740" s="81" customFormat="1" ht="15.75">
      <c r="G740" s="90"/>
    </row>
    <row r="741" s="81" customFormat="1" ht="15.75">
      <c r="G741" s="90"/>
    </row>
    <row r="742" s="81" customFormat="1" ht="15.75">
      <c r="G742" s="90"/>
    </row>
    <row r="743" s="81" customFormat="1" ht="15.75">
      <c r="G743" s="90"/>
    </row>
    <row r="744" s="81" customFormat="1" ht="15.75">
      <c r="G744" s="90"/>
    </row>
    <row r="745" s="81" customFormat="1" ht="15.75">
      <c r="G745" s="90"/>
    </row>
    <row r="746" s="81" customFormat="1" ht="15.75">
      <c r="G746" s="90"/>
    </row>
    <row r="747" s="81" customFormat="1" ht="15.75">
      <c r="G747" s="90"/>
    </row>
    <row r="748" s="81" customFormat="1" ht="15.75">
      <c r="G748" s="90"/>
    </row>
    <row r="749" s="81" customFormat="1" ht="15.75">
      <c r="G749" s="90"/>
    </row>
    <row r="750" s="81" customFormat="1" ht="15.75">
      <c r="G750" s="90"/>
    </row>
    <row r="751" s="81" customFormat="1" ht="15.75">
      <c r="G751" s="90"/>
    </row>
    <row r="752" s="81" customFormat="1" ht="15.75">
      <c r="G752" s="90"/>
    </row>
    <row r="753" s="81" customFormat="1" ht="15.75">
      <c r="G753" s="90"/>
    </row>
    <row r="754" s="81" customFormat="1" ht="15.75">
      <c r="G754" s="90"/>
    </row>
    <row r="755" s="81" customFormat="1" ht="15.75">
      <c r="G755" s="90"/>
    </row>
    <row r="756" s="81" customFormat="1" ht="15.75">
      <c r="G756" s="90"/>
    </row>
    <row r="757" s="81" customFormat="1" ht="15.75">
      <c r="G757" s="90"/>
    </row>
    <row r="758" s="81" customFormat="1" ht="15.75">
      <c r="G758" s="90"/>
    </row>
    <row r="759" s="81" customFormat="1" ht="15.75">
      <c r="G759" s="90"/>
    </row>
    <row r="760" s="81" customFormat="1" ht="15.75">
      <c r="G760" s="90"/>
    </row>
    <row r="761" s="81" customFormat="1" ht="15.75">
      <c r="G761" s="90"/>
    </row>
    <row r="762" s="81" customFormat="1" ht="15.75">
      <c r="G762" s="90"/>
    </row>
    <row r="763" s="81" customFormat="1" ht="15.75">
      <c r="G763" s="90"/>
    </row>
    <row r="764" s="81" customFormat="1" ht="15.75">
      <c r="G764" s="90"/>
    </row>
    <row r="765" s="81" customFormat="1" ht="15.75">
      <c r="G765" s="90"/>
    </row>
    <row r="766" s="81" customFormat="1" ht="15.75">
      <c r="G766" s="90"/>
    </row>
    <row r="767" s="81" customFormat="1" ht="15.75">
      <c r="G767" s="90"/>
    </row>
    <row r="768" s="81" customFormat="1" ht="15.75">
      <c r="G768" s="90"/>
    </row>
    <row r="769" s="81" customFormat="1" ht="15.75">
      <c r="G769" s="90"/>
    </row>
    <row r="770" s="81" customFormat="1" ht="15.75">
      <c r="G770" s="90"/>
    </row>
    <row r="771" s="81" customFormat="1" ht="15.75">
      <c r="G771" s="90"/>
    </row>
    <row r="772" s="81" customFormat="1" ht="15.75">
      <c r="G772" s="90"/>
    </row>
    <row r="773" s="81" customFormat="1" ht="15.75">
      <c r="G773" s="90"/>
    </row>
    <row r="774" s="81" customFormat="1" ht="15.75">
      <c r="G774" s="90"/>
    </row>
    <row r="775" s="81" customFormat="1" ht="15.75">
      <c r="G775" s="90"/>
    </row>
    <row r="776" s="81" customFormat="1" ht="15.75">
      <c r="G776" s="90"/>
    </row>
    <row r="777" s="81" customFormat="1" ht="15.75">
      <c r="G777" s="90"/>
    </row>
    <row r="778" s="81" customFormat="1" ht="15.75">
      <c r="G778" s="90"/>
    </row>
    <row r="779" s="81" customFormat="1" ht="15.75">
      <c r="G779" s="90"/>
    </row>
    <row r="780" s="81" customFormat="1" ht="15.75">
      <c r="G780" s="90"/>
    </row>
    <row r="781" s="81" customFormat="1" ht="15.75">
      <c r="G781" s="90"/>
    </row>
    <row r="782" s="81" customFormat="1" ht="15.75">
      <c r="G782" s="90"/>
    </row>
    <row r="783" s="81" customFormat="1" ht="15.75">
      <c r="G783" s="90"/>
    </row>
    <row r="784" s="81" customFormat="1" ht="15.75">
      <c r="G784" s="90"/>
    </row>
    <row r="785" s="81" customFormat="1" ht="15.75">
      <c r="G785" s="90"/>
    </row>
    <row r="786" s="81" customFormat="1" ht="15.75">
      <c r="G786" s="90"/>
    </row>
    <row r="787" s="81" customFormat="1" ht="15.75">
      <c r="G787" s="90"/>
    </row>
    <row r="788" s="81" customFormat="1" ht="15.75">
      <c r="G788" s="90"/>
    </row>
    <row r="789" s="81" customFormat="1" ht="15.75">
      <c r="G789" s="90"/>
    </row>
    <row r="790" s="81" customFormat="1" ht="15.75">
      <c r="G790" s="90"/>
    </row>
    <row r="791" s="81" customFormat="1" ht="15.75">
      <c r="G791" s="90"/>
    </row>
    <row r="792" s="81" customFormat="1" ht="15.75">
      <c r="G792" s="90"/>
    </row>
    <row r="793" s="81" customFormat="1" ht="15.75">
      <c r="G793" s="90"/>
    </row>
    <row r="794" s="81" customFormat="1" ht="15.75">
      <c r="G794" s="90"/>
    </row>
    <row r="795" s="81" customFormat="1" ht="15.75">
      <c r="G795" s="90"/>
    </row>
    <row r="796" s="81" customFormat="1" ht="15.75">
      <c r="G796" s="90"/>
    </row>
    <row r="797" s="81" customFormat="1" ht="15.75">
      <c r="G797" s="90"/>
    </row>
    <row r="798" s="81" customFormat="1" ht="15.75">
      <c r="G798" s="90"/>
    </row>
    <row r="799" s="81" customFormat="1" ht="15.75">
      <c r="G799" s="90"/>
    </row>
    <row r="800" s="81" customFormat="1" ht="15.75">
      <c r="G800" s="90"/>
    </row>
    <row r="801" s="81" customFormat="1" ht="15.75">
      <c r="G801" s="90"/>
    </row>
    <row r="802" s="81" customFormat="1" ht="15.75">
      <c r="G802" s="90"/>
    </row>
    <row r="803" s="81" customFormat="1" ht="15.75">
      <c r="G803" s="90"/>
    </row>
    <row r="804" s="81" customFormat="1" ht="15.75">
      <c r="G804" s="90"/>
    </row>
    <row r="805" s="81" customFormat="1" ht="15.75">
      <c r="G805" s="90"/>
    </row>
    <row r="806" s="81" customFormat="1" ht="15.75">
      <c r="G806" s="90"/>
    </row>
    <row r="807" s="81" customFormat="1" ht="15.75">
      <c r="G807" s="90"/>
    </row>
    <row r="808" s="81" customFormat="1" ht="15.75">
      <c r="G808" s="90"/>
    </row>
    <row r="809" s="81" customFormat="1" ht="15.75">
      <c r="G809" s="90"/>
    </row>
    <row r="810" s="81" customFormat="1" ht="15.75">
      <c r="G810" s="90"/>
    </row>
    <row r="811" s="81" customFormat="1" ht="15.75">
      <c r="G811" s="90"/>
    </row>
    <row r="812" s="81" customFormat="1" ht="15.75">
      <c r="G812" s="90"/>
    </row>
    <row r="813" s="81" customFormat="1" ht="15.75">
      <c r="G813" s="90"/>
    </row>
    <row r="814" s="81" customFormat="1" ht="15.75">
      <c r="G814" s="90"/>
    </row>
    <row r="815" s="81" customFormat="1" ht="15.75">
      <c r="G815" s="90"/>
    </row>
    <row r="816" s="81" customFormat="1" ht="15.75">
      <c r="G816" s="90"/>
    </row>
    <row r="817" s="81" customFormat="1" ht="15.75">
      <c r="G817" s="90"/>
    </row>
    <row r="818" s="81" customFormat="1" ht="15.75">
      <c r="G818" s="90"/>
    </row>
    <row r="819" s="81" customFormat="1" ht="15.75">
      <c r="G819" s="90"/>
    </row>
    <row r="820" s="81" customFormat="1" ht="15.75">
      <c r="G820" s="90"/>
    </row>
    <row r="821" s="81" customFormat="1" ht="15.75">
      <c r="G821" s="90"/>
    </row>
    <row r="822" s="81" customFormat="1" ht="15.75">
      <c r="G822" s="90"/>
    </row>
    <row r="823" s="81" customFormat="1" ht="15.75">
      <c r="G823" s="90"/>
    </row>
    <row r="824" s="81" customFormat="1" ht="15.75">
      <c r="G824" s="90"/>
    </row>
    <row r="825" s="81" customFormat="1" ht="15.75">
      <c r="G825" s="90"/>
    </row>
    <row r="826" s="81" customFormat="1" ht="15.75">
      <c r="G826" s="90"/>
    </row>
    <row r="827" s="81" customFormat="1" ht="15.75">
      <c r="G827" s="90"/>
    </row>
    <row r="828" s="81" customFormat="1" ht="15.75">
      <c r="G828" s="90"/>
    </row>
    <row r="829" s="81" customFormat="1" ht="15.75">
      <c r="G829" s="90"/>
    </row>
    <row r="830" s="81" customFormat="1" ht="15.75">
      <c r="G830" s="90"/>
    </row>
    <row r="831" s="81" customFormat="1" ht="15.75">
      <c r="G831" s="90"/>
    </row>
    <row r="832" s="81" customFormat="1" ht="15.75">
      <c r="G832" s="90"/>
    </row>
    <row r="833" s="81" customFormat="1" ht="15.75">
      <c r="G833" s="90"/>
    </row>
    <row r="834" s="81" customFormat="1" ht="15.75">
      <c r="G834" s="90"/>
    </row>
    <row r="835" s="81" customFormat="1" ht="15.75">
      <c r="G835" s="90"/>
    </row>
    <row r="836" s="81" customFormat="1" ht="15.75">
      <c r="G836" s="90"/>
    </row>
    <row r="837" s="81" customFormat="1" ht="15.75">
      <c r="G837" s="90"/>
    </row>
    <row r="838" s="81" customFormat="1" ht="15.75">
      <c r="G838" s="90"/>
    </row>
    <row r="839" s="81" customFormat="1" ht="15.75">
      <c r="G839" s="90"/>
    </row>
    <row r="840" s="81" customFormat="1" ht="15.75">
      <c r="G840" s="90"/>
    </row>
    <row r="841" s="81" customFormat="1" ht="15.75">
      <c r="G841" s="90"/>
    </row>
    <row r="842" s="81" customFormat="1" ht="15.75">
      <c r="G842" s="90"/>
    </row>
    <row r="843" s="81" customFormat="1" ht="15.75">
      <c r="G843" s="90"/>
    </row>
    <row r="844" s="81" customFormat="1" ht="15.75">
      <c r="G844" s="90"/>
    </row>
    <row r="845" s="81" customFormat="1" ht="15.75">
      <c r="G845" s="90"/>
    </row>
    <row r="846" s="81" customFormat="1" ht="15.75">
      <c r="G846" s="90"/>
    </row>
    <row r="847" s="81" customFormat="1" ht="15.75">
      <c r="G847" s="90"/>
    </row>
    <row r="848" s="81" customFormat="1" ht="15.75">
      <c r="G848" s="90"/>
    </row>
    <row r="849" s="81" customFormat="1" ht="15.75">
      <c r="G849" s="90"/>
    </row>
    <row r="850" s="81" customFormat="1" ht="15.75">
      <c r="G850" s="90"/>
    </row>
    <row r="851" s="81" customFormat="1" ht="15.75">
      <c r="G851" s="90"/>
    </row>
    <row r="852" s="81" customFormat="1" ht="15.75">
      <c r="G852" s="90"/>
    </row>
    <row r="853" s="81" customFormat="1" ht="15.75">
      <c r="G853" s="90"/>
    </row>
    <row r="854" s="81" customFormat="1" ht="15.75">
      <c r="G854" s="90"/>
    </row>
    <row r="855" s="81" customFormat="1" ht="15.75">
      <c r="G855" s="90"/>
    </row>
    <row r="856" s="81" customFormat="1" ht="15.75">
      <c r="G856" s="90"/>
    </row>
    <row r="857" s="81" customFormat="1" ht="15.75">
      <c r="G857" s="90"/>
    </row>
    <row r="858" s="81" customFormat="1" ht="15.75">
      <c r="G858" s="90"/>
    </row>
    <row r="859" s="81" customFormat="1" ht="15.75">
      <c r="G859" s="90"/>
    </row>
    <row r="860" s="81" customFormat="1" ht="15.75">
      <c r="G860" s="90"/>
    </row>
    <row r="861" s="81" customFormat="1" ht="15.75">
      <c r="G861" s="90"/>
    </row>
    <row r="862" s="81" customFormat="1" ht="15.75">
      <c r="G862" s="90"/>
    </row>
    <row r="863" s="81" customFormat="1" ht="15.75">
      <c r="G863" s="90"/>
    </row>
    <row r="864" s="81" customFormat="1" ht="15.75">
      <c r="G864" s="90"/>
    </row>
    <row r="865" s="81" customFormat="1" ht="15.75">
      <c r="G865" s="90"/>
    </row>
    <row r="866" s="81" customFormat="1" ht="15.75">
      <c r="G866" s="90"/>
    </row>
    <row r="867" s="81" customFormat="1" ht="15.75">
      <c r="G867" s="90"/>
    </row>
    <row r="868" s="81" customFormat="1" ht="15.75">
      <c r="G868" s="90"/>
    </row>
    <row r="869" s="81" customFormat="1" ht="15.75">
      <c r="G869" s="90"/>
    </row>
    <row r="870" s="81" customFormat="1" ht="15.75">
      <c r="G870" s="90"/>
    </row>
    <row r="871" s="81" customFormat="1" ht="15.75">
      <c r="G871" s="90"/>
    </row>
    <row r="872" s="81" customFormat="1" ht="15.75">
      <c r="G872" s="90"/>
    </row>
    <row r="873" s="81" customFormat="1" ht="15.75">
      <c r="G873" s="90"/>
    </row>
    <row r="874" s="81" customFormat="1" ht="15.75">
      <c r="G874" s="90"/>
    </row>
    <row r="875" s="81" customFormat="1" ht="15.75">
      <c r="G875" s="90"/>
    </row>
    <row r="876" s="81" customFormat="1" ht="15.75">
      <c r="G876" s="90"/>
    </row>
    <row r="877" s="81" customFormat="1" ht="15.75">
      <c r="G877" s="90"/>
    </row>
    <row r="878" s="81" customFormat="1" ht="15.75">
      <c r="G878" s="90"/>
    </row>
    <row r="879" s="81" customFormat="1" ht="15.75">
      <c r="G879" s="90"/>
    </row>
    <row r="880" s="81" customFormat="1" ht="15.75">
      <c r="G880" s="90"/>
    </row>
    <row r="881" s="81" customFormat="1" ht="15.75">
      <c r="G881" s="90"/>
    </row>
    <row r="882" s="81" customFormat="1" ht="15.75">
      <c r="G882" s="90"/>
    </row>
    <row r="883" s="81" customFormat="1" ht="15.75">
      <c r="G883" s="90"/>
    </row>
    <row r="884" s="81" customFormat="1" ht="15.75">
      <c r="G884" s="90"/>
    </row>
    <row r="885" s="81" customFormat="1" ht="15.75">
      <c r="G885" s="90"/>
    </row>
    <row r="886" s="81" customFormat="1" ht="15.75">
      <c r="G886" s="90"/>
    </row>
    <row r="887" s="81" customFormat="1" ht="15.75">
      <c r="G887" s="90"/>
    </row>
    <row r="888" s="81" customFormat="1" ht="15.75">
      <c r="G888" s="90"/>
    </row>
    <row r="889" s="81" customFormat="1" ht="15.75">
      <c r="G889" s="90"/>
    </row>
    <row r="890" s="81" customFormat="1" ht="15.75">
      <c r="G890" s="90"/>
    </row>
    <row r="891" s="81" customFormat="1" ht="15.75">
      <c r="G891" s="90"/>
    </row>
    <row r="892" s="81" customFormat="1" ht="15.75">
      <c r="G892" s="90"/>
    </row>
    <row r="893" s="81" customFormat="1" ht="15.75">
      <c r="G893" s="90"/>
    </row>
    <row r="894" s="81" customFormat="1" ht="15.75">
      <c r="G894" s="90"/>
    </row>
    <row r="895" s="81" customFormat="1" ht="15.75">
      <c r="G895" s="90"/>
    </row>
    <row r="896" s="81" customFormat="1" ht="15.75">
      <c r="G896" s="90"/>
    </row>
    <row r="897" s="81" customFormat="1" ht="15.75">
      <c r="G897" s="90"/>
    </row>
    <row r="898" s="81" customFormat="1" ht="15.75">
      <c r="G898" s="90"/>
    </row>
    <row r="899" s="81" customFormat="1" ht="15.75">
      <c r="G899" s="90"/>
    </row>
    <row r="900" s="81" customFormat="1" ht="15.75">
      <c r="G900" s="90"/>
    </row>
    <row r="901" s="81" customFormat="1" ht="15.75">
      <c r="G901" s="90"/>
    </row>
    <row r="902" s="81" customFormat="1" ht="15.75">
      <c r="G902" s="90"/>
    </row>
    <row r="903" s="81" customFormat="1" ht="15.75">
      <c r="G903" s="90"/>
    </row>
    <row r="904" s="81" customFormat="1" ht="15.75">
      <c r="G904" s="90"/>
    </row>
    <row r="905" s="81" customFormat="1" ht="15.75">
      <c r="G905" s="90"/>
    </row>
    <row r="906" s="81" customFormat="1" ht="15.75">
      <c r="G906" s="90"/>
    </row>
    <row r="907" s="81" customFormat="1" ht="15.75">
      <c r="G907" s="90"/>
    </row>
    <row r="908" s="81" customFormat="1" ht="15.75">
      <c r="G908" s="90"/>
    </row>
    <row r="909" s="81" customFormat="1" ht="15.75">
      <c r="G909" s="90"/>
    </row>
    <row r="910" s="81" customFormat="1" ht="15.75">
      <c r="G910" s="90"/>
    </row>
    <row r="911" s="81" customFormat="1" ht="15.75">
      <c r="G911" s="90"/>
    </row>
    <row r="912" s="81" customFormat="1" ht="15.75">
      <c r="G912" s="90"/>
    </row>
    <row r="913" s="81" customFormat="1" ht="15.75">
      <c r="G913" s="90"/>
    </row>
    <row r="914" s="81" customFormat="1" ht="15.75">
      <c r="G914" s="90"/>
    </row>
    <row r="915" s="81" customFormat="1" ht="15.75">
      <c r="G915" s="90"/>
    </row>
    <row r="916" s="81" customFormat="1" ht="15.75">
      <c r="G916" s="90"/>
    </row>
    <row r="917" s="81" customFormat="1" ht="15.75">
      <c r="G917" s="90"/>
    </row>
    <row r="918" s="81" customFormat="1" ht="15.75">
      <c r="G918" s="90"/>
    </row>
    <row r="919" s="81" customFormat="1" ht="15.75">
      <c r="G919" s="90"/>
    </row>
    <row r="920" s="81" customFormat="1" ht="15.75">
      <c r="G920" s="90"/>
    </row>
    <row r="921" s="81" customFormat="1" ht="15.75">
      <c r="G921" s="90"/>
    </row>
    <row r="922" s="81" customFormat="1" ht="15.75">
      <c r="G922" s="90"/>
    </row>
    <row r="923" s="81" customFormat="1" ht="15.75">
      <c r="G923" s="90"/>
    </row>
    <row r="924" s="81" customFormat="1" ht="15.75">
      <c r="G924" s="90"/>
    </row>
    <row r="925" s="81" customFormat="1" ht="15.75">
      <c r="G925" s="90"/>
    </row>
    <row r="926" s="81" customFormat="1" ht="15.75">
      <c r="G926" s="90"/>
    </row>
    <row r="927" s="81" customFormat="1" ht="15.75">
      <c r="G927" s="90"/>
    </row>
    <row r="928" s="81" customFormat="1" ht="15.75">
      <c r="G928" s="90"/>
    </row>
    <row r="929" s="81" customFormat="1" ht="15.75">
      <c r="G929" s="90"/>
    </row>
    <row r="930" s="81" customFormat="1" ht="15.75">
      <c r="G930" s="90"/>
    </row>
    <row r="931" s="81" customFormat="1" ht="15.75">
      <c r="G931" s="90"/>
    </row>
    <row r="932" s="81" customFormat="1" ht="15.75">
      <c r="G932" s="90"/>
    </row>
    <row r="933" s="81" customFormat="1" ht="15.75">
      <c r="G933" s="90"/>
    </row>
    <row r="934" s="81" customFormat="1" ht="15.75">
      <c r="G934" s="90"/>
    </row>
    <row r="935" s="81" customFormat="1" ht="15.75">
      <c r="G935" s="90"/>
    </row>
    <row r="936" s="81" customFormat="1" ht="15.75">
      <c r="G936" s="90"/>
    </row>
    <row r="937" s="81" customFormat="1" ht="15.75">
      <c r="G937" s="90"/>
    </row>
    <row r="938" s="81" customFormat="1" ht="15.75">
      <c r="G938" s="90"/>
    </row>
    <row r="939" s="81" customFormat="1" ht="15.75">
      <c r="G939" s="90"/>
    </row>
    <row r="940" s="81" customFormat="1" ht="15.75">
      <c r="G940" s="90"/>
    </row>
    <row r="941" s="81" customFormat="1" ht="15.75">
      <c r="G941" s="90"/>
    </row>
    <row r="942" s="81" customFormat="1" ht="15.75">
      <c r="G942" s="90"/>
    </row>
    <row r="943" s="81" customFormat="1" ht="15.75">
      <c r="G943" s="90"/>
    </row>
    <row r="944" s="81" customFormat="1" ht="15.75">
      <c r="G944" s="90"/>
    </row>
    <row r="945" s="81" customFormat="1" ht="15.75">
      <c r="G945" s="90"/>
    </row>
    <row r="946" s="81" customFormat="1" ht="15.75">
      <c r="G946" s="90"/>
    </row>
    <row r="947" s="81" customFormat="1" ht="15.75">
      <c r="G947" s="90"/>
    </row>
    <row r="948" s="81" customFormat="1" ht="15.75">
      <c r="G948" s="90"/>
    </row>
    <row r="949" s="81" customFormat="1" ht="15.75">
      <c r="G949" s="90"/>
    </row>
    <row r="950" s="81" customFormat="1" ht="15.75">
      <c r="G950" s="90"/>
    </row>
    <row r="951" s="81" customFormat="1" ht="15.75">
      <c r="G951" s="90"/>
    </row>
    <row r="952" s="81" customFormat="1" ht="15.75">
      <c r="G952" s="90"/>
    </row>
    <row r="953" s="81" customFormat="1" ht="15.75">
      <c r="G953" s="90"/>
    </row>
    <row r="954" s="81" customFormat="1" ht="15.75">
      <c r="G954" s="90"/>
    </row>
    <row r="955" s="81" customFormat="1" ht="15.75">
      <c r="G955" s="90"/>
    </row>
    <row r="956" s="81" customFormat="1" ht="15.75">
      <c r="G956" s="90"/>
    </row>
    <row r="957" s="81" customFormat="1" ht="15.75">
      <c r="G957" s="90"/>
    </row>
    <row r="958" s="81" customFormat="1" ht="15.75">
      <c r="G958" s="90"/>
    </row>
    <row r="959" s="81" customFormat="1" ht="15.75">
      <c r="G959" s="90"/>
    </row>
    <row r="960" s="81" customFormat="1" ht="15.75">
      <c r="G960" s="90"/>
    </row>
    <row r="961" s="81" customFormat="1" ht="15.75">
      <c r="G961" s="90"/>
    </row>
    <row r="962" s="81" customFormat="1" ht="15.75">
      <c r="G962" s="90"/>
    </row>
    <row r="963" s="81" customFormat="1" ht="15.75">
      <c r="G963" s="90"/>
    </row>
    <row r="964" s="81" customFormat="1" ht="15.75">
      <c r="G964" s="90"/>
    </row>
    <row r="965" s="81" customFormat="1" ht="15.75">
      <c r="G965" s="90"/>
    </row>
    <row r="966" s="81" customFormat="1" ht="15.75">
      <c r="G966" s="90"/>
    </row>
    <row r="967" s="81" customFormat="1" ht="15.75">
      <c r="G967" s="90"/>
    </row>
    <row r="968" s="81" customFormat="1" ht="15.75">
      <c r="G968" s="90"/>
    </row>
    <row r="969" s="81" customFormat="1" ht="15.75">
      <c r="G969" s="90"/>
    </row>
    <row r="970" s="81" customFormat="1" ht="15.75">
      <c r="G970" s="90"/>
    </row>
    <row r="971" s="81" customFormat="1" ht="15.75">
      <c r="G971" s="90"/>
    </row>
    <row r="972" s="81" customFormat="1" ht="15.75">
      <c r="G972" s="90"/>
    </row>
    <row r="973" s="81" customFormat="1" ht="15.75">
      <c r="G973" s="90"/>
    </row>
    <row r="974" s="81" customFormat="1" ht="15.75">
      <c r="G974" s="90"/>
    </row>
    <row r="975" s="81" customFormat="1" ht="15.75">
      <c r="G975" s="90"/>
    </row>
    <row r="976" s="81" customFormat="1" ht="15.75">
      <c r="G976" s="90"/>
    </row>
    <row r="977" s="81" customFormat="1" ht="15.75">
      <c r="G977" s="90"/>
    </row>
    <row r="978" s="81" customFormat="1" ht="15.75">
      <c r="G978" s="90"/>
    </row>
    <row r="979" s="81" customFormat="1" ht="15.75">
      <c r="G979" s="90"/>
    </row>
    <row r="980" s="81" customFormat="1" ht="15.75">
      <c r="G980" s="90"/>
    </row>
    <row r="981" s="81" customFormat="1" ht="15.75">
      <c r="G981" s="90"/>
    </row>
    <row r="982" s="81" customFormat="1" ht="15.75">
      <c r="G982" s="90"/>
    </row>
    <row r="983" s="81" customFormat="1" ht="15.75">
      <c r="G983" s="90"/>
    </row>
    <row r="984" s="81" customFormat="1" ht="15.75">
      <c r="G984" s="90"/>
    </row>
    <row r="985" s="81" customFormat="1" ht="15.75">
      <c r="G985" s="90"/>
    </row>
    <row r="986" s="81" customFormat="1" ht="15.75">
      <c r="G986" s="90"/>
    </row>
    <row r="987" s="81" customFormat="1" ht="15.75">
      <c r="G987" s="90"/>
    </row>
    <row r="988" s="81" customFormat="1" ht="15.75">
      <c r="G988" s="90"/>
    </row>
    <row r="989" s="81" customFormat="1" ht="15.75">
      <c r="G989" s="90"/>
    </row>
    <row r="990" s="81" customFormat="1" ht="15.75">
      <c r="G990" s="90"/>
    </row>
    <row r="991" s="81" customFormat="1" ht="15.75">
      <c r="G991" s="90"/>
    </row>
    <row r="992" s="81" customFormat="1" ht="15.75">
      <c r="G992" s="90"/>
    </row>
    <row r="993" s="81" customFormat="1" ht="15.75">
      <c r="G993" s="90"/>
    </row>
    <row r="994" s="81" customFormat="1" ht="15.75">
      <c r="G994" s="90"/>
    </row>
    <row r="995" s="81" customFormat="1" ht="15.75">
      <c r="G995" s="90"/>
    </row>
    <row r="996" s="81" customFormat="1" ht="15.75">
      <c r="G996" s="90"/>
    </row>
    <row r="997" s="81" customFormat="1" ht="15.75">
      <c r="G997" s="90"/>
    </row>
    <row r="998" s="81" customFormat="1" ht="15.75">
      <c r="G998" s="90"/>
    </row>
    <row r="999" s="81" customFormat="1" ht="15.75">
      <c r="G999" s="90"/>
    </row>
    <row r="1000" s="81" customFormat="1" ht="15.75">
      <c r="G1000" s="90"/>
    </row>
    <row r="1001" s="81" customFormat="1" ht="15.75">
      <c r="G1001" s="90"/>
    </row>
    <row r="1002" s="81" customFormat="1" ht="15.75">
      <c r="G1002" s="90"/>
    </row>
    <row r="1003" s="81" customFormat="1" ht="15.75">
      <c r="G1003" s="90"/>
    </row>
    <row r="1004" s="81" customFormat="1" ht="15.75">
      <c r="G1004" s="90"/>
    </row>
    <row r="1005" s="81" customFormat="1" ht="15.75">
      <c r="G1005" s="90"/>
    </row>
    <row r="1006" s="81" customFormat="1" ht="15.75">
      <c r="G1006" s="90"/>
    </row>
    <row r="1007" s="81" customFormat="1" ht="15.75">
      <c r="G1007" s="90"/>
    </row>
    <row r="1008" s="81" customFormat="1" ht="15.75">
      <c r="G1008" s="90"/>
    </row>
    <row r="1009" s="81" customFormat="1" ht="15.75">
      <c r="G1009" s="90"/>
    </row>
    <row r="1010" s="81" customFormat="1" ht="15.75">
      <c r="G1010" s="90"/>
    </row>
    <row r="1011" s="81" customFormat="1" ht="15.75">
      <c r="G1011" s="90"/>
    </row>
    <row r="1012" s="81" customFormat="1" ht="15.75">
      <c r="G1012" s="90"/>
    </row>
    <row r="1013" s="81" customFormat="1" ht="15.75">
      <c r="G1013" s="90"/>
    </row>
    <row r="1014" s="81" customFormat="1" ht="15.75">
      <c r="G1014" s="90"/>
    </row>
    <row r="1015" s="81" customFormat="1" ht="15.75">
      <c r="G1015" s="90"/>
    </row>
    <row r="1016" s="81" customFormat="1" ht="15.75">
      <c r="G1016" s="90"/>
    </row>
    <row r="1017" s="81" customFormat="1" ht="15.75">
      <c r="G1017" s="90"/>
    </row>
    <row r="1018" s="81" customFormat="1" ht="15.75">
      <c r="G1018" s="90"/>
    </row>
    <row r="1019" s="81" customFormat="1" ht="15.75">
      <c r="G1019" s="90"/>
    </row>
    <row r="1020" s="81" customFormat="1" ht="15.75">
      <c r="G1020" s="90"/>
    </row>
    <row r="1021" s="81" customFormat="1" ht="15.75">
      <c r="G1021" s="90"/>
    </row>
    <row r="1022" s="81" customFormat="1" ht="15.75">
      <c r="G1022" s="90"/>
    </row>
    <row r="1023" s="81" customFormat="1" ht="15.75">
      <c r="G1023" s="90"/>
    </row>
    <row r="1024" s="81" customFormat="1" ht="15.75">
      <c r="G1024" s="90"/>
    </row>
    <row r="1025" s="81" customFormat="1" ht="15.75">
      <c r="G1025" s="90"/>
    </row>
    <row r="1026" s="81" customFormat="1" ht="15.75">
      <c r="G1026" s="90"/>
    </row>
    <row r="1027" s="81" customFormat="1" ht="15.75">
      <c r="G1027" s="90"/>
    </row>
    <row r="1028" s="81" customFormat="1" ht="15.75">
      <c r="G1028" s="90"/>
    </row>
    <row r="1029" s="81" customFormat="1" ht="15.75">
      <c r="G1029" s="90"/>
    </row>
    <row r="1030" s="81" customFormat="1" ht="15.75">
      <c r="G1030" s="90"/>
    </row>
    <row r="1031" s="81" customFormat="1" ht="15.75">
      <c r="G1031" s="90"/>
    </row>
    <row r="1032" s="81" customFormat="1" ht="15.75">
      <c r="G1032" s="90"/>
    </row>
    <row r="1033" s="81" customFormat="1" ht="15.75">
      <c r="G1033" s="90"/>
    </row>
    <row r="1034" s="81" customFormat="1" ht="15.75">
      <c r="G1034" s="90"/>
    </row>
    <row r="1035" s="81" customFormat="1" ht="15.75">
      <c r="G1035" s="90"/>
    </row>
    <row r="1036" s="81" customFormat="1" ht="15.75">
      <c r="G1036" s="90"/>
    </row>
    <row r="1037" s="81" customFormat="1" ht="15.75">
      <c r="G1037" s="90"/>
    </row>
    <row r="1038" s="81" customFormat="1" ht="15.75">
      <c r="G1038" s="90"/>
    </row>
    <row r="1039" s="81" customFormat="1" ht="15.75">
      <c r="G1039" s="90"/>
    </row>
    <row r="1040" s="81" customFormat="1" ht="15.75">
      <c r="G1040" s="90"/>
    </row>
    <row r="1041" s="81" customFormat="1" ht="15.75">
      <c r="G1041" s="90"/>
    </row>
    <row r="1042" s="81" customFormat="1" ht="15.75">
      <c r="G1042" s="90"/>
    </row>
    <row r="1043" s="81" customFormat="1" ht="15.75">
      <c r="G1043" s="90"/>
    </row>
    <row r="1044" s="81" customFormat="1" ht="15.75">
      <c r="G1044" s="90"/>
    </row>
    <row r="1045" s="81" customFormat="1" ht="15.75">
      <c r="G1045" s="90"/>
    </row>
    <row r="1046" s="81" customFormat="1" ht="15.75">
      <c r="G1046" s="90"/>
    </row>
    <row r="1047" s="81" customFormat="1" ht="15.75">
      <c r="G1047" s="90"/>
    </row>
    <row r="1048" s="81" customFormat="1" ht="15.75">
      <c r="G1048" s="90"/>
    </row>
    <row r="1049" s="81" customFormat="1" ht="15.75">
      <c r="G1049" s="90"/>
    </row>
    <row r="1050" s="81" customFormat="1" ht="15.75">
      <c r="G1050" s="90"/>
    </row>
    <row r="1051" s="81" customFormat="1" ht="15.75">
      <c r="G1051" s="90"/>
    </row>
    <row r="1052" s="81" customFormat="1" ht="15.75">
      <c r="G1052" s="90"/>
    </row>
    <row r="1053" s="81" customFormat="1" ht="15.75">
      <c r="G1053" s="90"/>
    </row>
    <row r="1054" s="81" customFormat="1" ht="15.75">
      <c r="G1054" s="90"/>
    </row>
    <row r="1055" s="81" customFormat="1" ht="15.75">
      <c r="G1055" s="90"/>
    </row>
    <row r="1056" s="81" customFormat="1" ht="15.75">
      <c r="G1056" s="90"/>
    </row>
    <row r="1057" s="81" customFormat="1" ht="15.75">
      <c r="G1057" s="90"/>
    </row>
    <row r="1058" s="81" customFormat="1" ht="15.75">
      <c r="G1058" s="90"/>
    </row>
    <row r="1059" s="81" customFormat="1" ht="15.75">
      <c r="G1059" s="90"/>
    </row>
    <row r="1060" s="81" customFormat="1" ht="15.75">
      <c r="G1060" s="90"/>
    </row>
    <row r="1061" s="81" customFormat="1" ht="15.75">
      <c r="G1061" s="90"/>
    </row>
    <row r="1062" s="81" customFormat="1" ht="15.75">
      <c r="G1062" s="90"/>
    </row>
    <row r="1063" s="81" customFormat="1" ht="15.75">
      <c r="G1063" s="90"/>
    </row>
    <row r="1064" s="81" customFormat="1" ht="15.75">
      <c r="G1064" s="90"/>
    </row>
    <row r="1065" s="81" customFormat="1" ht="15.75">
      <c r="G1065" s="90"/>
    </row>
    <row r="1066" s="81" customFormat="1" ht="15.75">
      <c r="G1066" s="90"/>
    </row>
    <row r="1067" s="81" customFormat="1" ht="15.75">
      <c r="G1067" s="90"/>
    </row>
    <row r="1068" s="81" customFormat="1" ht="15.75">
      <c r="G1068" s="90"/>
    </row>
    <row r="1069" s="81" customFormat="1" ht="15.75">
      <c r="G1069" s="90"/>
    </row>
    <row r="1070" s="81" customFormat="1" ht="15.75">
      <c r="G1070" s="90"/>
    </row>
  </sheetData>
  <sheetProtection password="FA9C" sheet="1" objects="1" scenarios="1" formatColumns="0" formatRows="0" selectLockedCells="1"/>
  <protectedRanges>
    <protectedRange sqref="B13:F13 B15:F16" name="Диапазон1_1"/>
    <protectedRange sqref="G13 G15:G16" name="Диапазон1_1_1"/>
    <protectedRange sqref="H17 G19:H19 G23:H23 G25:H25" name="Диапазон1_1_2"/>
    <protectedRange sqref="G18:H18" name="Диапазон1_1_3"/>
    <protectedRange sqref="B22:H22" name="Диапазон1_1_4"/>
  </protectedRanges>
  <mergeCells count="13">
    <mergeCell ref="D8:D9"/>
    <mergeCell ref="E8:E9"/>
    <mergeCell ref="F8:F9"/>
    <mergeCell ref="A2:K2"/>
    <mergeCell ref="A8:A9"/>
    <mergeCell ref="G8:H8"/>
    <mergeCell ref="I8:I9"/>
    <mergeCell ref="J8:J9"/>
    <mergeCell ref="K8:K9"/>
    <mergeCell ref="A4:K4"/>
    <mergeCell ref="A5:K5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005"/>
  <sheetViews>
    <sheetView zoomScale="80" zoomScaleNormal="8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32" sqref="E32"/>
    </sheetView>
  </sheetViews>
  <sheetFormatPr defaultColWidth="9.140625" defaultRowHeight="12.75"/>
  <cols>
    <col min="1" max="1" width="50.57421875" style="83" customWidth="1"/>
    <col min="2" max="6" width="12.7109375" style="83" customWidth="1"/>
    <col min="7" max="7" width="11.8515625" style="83" customWidth="1"/>
    <col min="8" max="8" width="12.7109375" style="83" customWidth="1"/>
    <col min="9" max="9" width="14.8515625" style="83" customWidth="1"/>
    <col min="10" max="10" width="16.28125" style="83" customWidth="1"/>
    <col min="11" max="11" width="13.57421875" style="83" customWidth="1"/>
    <col min="12" max="118" width="9.140625" style="81" customWidth="1"/>
    <col min="119" max="16384" width="9.140625" style="83" customWidth="1"/>
  </cols>
  <sheetData>
    <row r="1" spans="1:6" s="81" customFormat="1" ht="15.75">
      <c r="A1" s="82"/>
      <c r="B1" s="82"/>
      <c r="C1" s="82"/>
      <c r="D1" s="82"/>
      <c r="E1" s="82"/>
      <c r="F1" s="82"/>
    </row>
    <row r="2" spans="1:11" s="81" customFormat="1" ht="27" customHeight="1">
      <c r="A2" s="158" t="s">
        <v>72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9" s="81" customFormat="1" ht="15.75">
      <c r="A3" s="82"/>
      <c r="B3" s="82"/>
      <c r="C3" s="82"/>
      <c r="D3" s="82"/>
      <c r="E3" s="82"/>
      <c r="F3" s="82"/>
      <c r="G3" s="86"/>
      <c r="H3" s="86"/>
      <c r="I3" s="86"/>
    </row>
    <row r="4" spans="1:118" s="62" customFormat="1" ht="15.75">
      <c r="A4" s="163" t="str">
        <f>СПРАВОЧНИК!B3</f>
        <v>ООО "Агентство Интеллект-Сервис"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</row>
    <row r="5" spans="1:11" s="30" customFormat="1" ht="15.75">
      <c r="A5" s="165" t="s">
        <v>58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6" s="81" customFormat="1" ht="15.75">
      <c r="A6" s="82"/>
      <c r="B6" s="82"/>
      <c r="C6" s="82"/>
      <c r="D6" s="82"/>
      <c r="E6" s="82"/>
      <c r="F6" s="82"/>
    </row>
    <row r="7" spans="1:6" s="81" customFormat="1" ht="15.75">
      <c r="A7" s="82"/>
      <c r="B7" s="82"/>
      <c r="C7" s="82"/>
      <c r="D7" s="82"/>
      <c r="E7" s="82"/>
      <c r="F7" s="82"/>
    </row>
    <row r="8" spans="1:11" ht="15.75">
      <c r="A8" s="164" t="s">
        <v>139</v>
      </c>
      <c r="B8" s="164" t="str">
        <f>TEXT(СПРАВОЧНИК!$B$4-6,"0")&amp;" год"</f>
        <v>2011 год</v>
      </c>
      <c r="C8" s="164" t="str">
        <f>TEXT(СПРАВОЧНИК!$B$4-5,"0")&amp;" год"</f>
        <v>2012 год</v>
      </c>
      <c r="D8" s="164" t="str">
        <f>TEXT(СПРАВОЧНИК!$B$4-4,"0")&amp;" год"</f>
        <v>2013 год</v>
      </c>
      <c r="E8" s="164" t="str">
        <f>TEXT(СПРАВОЧНИК!$B$4-3,"0")&amp;" год"</f>
        <v>2014 год</v>
      </c>
      <c r="F8" s="164" t="str">
        <f>TEXT(СПРАВОЧНИК!$B$4-2,"0")&amp;" год"</f>
        <v>2015 год</v>
      </c>
      <c r="G8" s="161" t="str">
        <f>TEXT(СПРАВОЧНИК!$B$4,"0")&amp;" год"</f>
        <v>2017 год</v>
      </c>
      <c r="H8" s="161"/>
      <c r="I8" s="161" t="s">
        <v>0</v>
      </c>
      <c r="J8" s="161" t="s">
        <v>1</v>
      </c>
      <c r="K8" s="161" t="s">
        <v>2</v>
      </c>
    </row>
    <row r="9" spans="1:11" ht="15.75">
      <c r="A9" s="164"/>
      <c r="B9" s="164"/>
      <c r="C9" s="164"/>
      <c r="D9" s="164"/>
      <c r="E9" s="164"/>
      <c r="F9" s="164"/>
      <c r="G9" s="84" t="s">
        <v>134</v>
      </c>
      <c r="H9" s="84" t="s">
        <v>3</v>
      </c>
      <c r="I9" s="162"/>
      <c r="J9" s="161"/>
      <c r="K9" s="161"/>
    </row>
    <row r="10" spans="1:11" ht="15" customHeight="1">
      <c r="A10" s="106">
        <v>1</v>
      </c>
      <c r="B10" s="106">
        <f>A10+1</f>
        <v>2</v>
      </c>
      <c r="C10" s="106">
        <f aca="true" t="shared" si="0" ref="C10:K10">B10+1</f>
        <v>3</v>
      </c>
      <c r="D10" s="106">
        <f t="shared" si="0"/>
        <v>4</v>
      </c>
      <c r="E10" s="106">
        <f t="shared" si="0"/>
        <v>5</v>
      </c>
      <c r="F10" s="106">
        <f t="shared" si="0"/>
        <v>6</v>
      </c>
      <c r="G10" s="93">
        <f t="shared" si="0"/>
        <v>7</v>
      </c>
      <c r="H10" s="94">
        <f t="shared" si="0"/>
        <v>8</v>
      </c>
      <c r="I10" s="94">
        <f t="shared" si="0"/>
        <v>9</v>
      </c>
      <c r="J10" s="94">
        <f t="shared" si="0"/>
        <v>10</v>
      </c>
      <c r="K10" s="94">
        <f t="shared" si="0"/>
        <v>11</v>
      </c>
    </row>
    <row r="11" spans="1:11" ht="78.75">
      <c r="A11" s="105" t="s">
        <v>28</v>
      </c>
      <c r="B11" s="7" t="s">
        <v>5</v>
      </c>
      <c r="C11" s="8" t="s">
        <v>5</v>
      </c>
      <c r="D11" s="7">
        <v>0</v>
      </c>
      <c r="E11" s="7">
        <v>0</v>
      </c>
      <c r="F11" s="7">
        <v>0</v>
      </c>
      <c r="G11" s="88">
        <f>IF(F11=1,1,0)</f>
        <v>0</v>
      </c>
      <c r="H11" s="88">
        <f>G11</f>
        <v>0</v>
      </c>
      <c r="I11" s="134">
        <f>IF(G11="-","-",IF(H11=G11,100%,IF(H11=0,120%,G11/H11)))</f>
        <v>1</v>
      </c>
      <c r="J11" s="11" t="s">
        <v>8</v>
      </c>
      <c r="K11" s="12">
        <f>IF(I11="-","-",IF(J11="прямая",IF(I11&gt;120%,1,IF(I11&lt;80%,3,2)),IF(I11&lt;80%,1,IF(I11&gt;120%,3,2))))</f>
        <v>2</v>
      </c>
    </row>
    <row r="12" spans="1:11" ht="31.5">
      <c r="A12" s="105" t="s">
        <v>29</v>
      </c>
      <c r="B12" s="9" t="s">
        <v>5</v>
      </c>
      <c r="C12" s="9" t="s">
        <v>5</v>
      </c>
      <c r="D12" s="9" t="s">
        <v>5</v>
      </c>
      <c r="E12" s="9" t="s">
        <v>5</v>
      </c>
      <c r="F12" s="9" t="s">
        <v>5</v>
      </c>
      <c r="G12" s="9" t="s">
        <v>5</v>
      </c>
      <c r="H12" s="10" t="s">
        <v>5</v>
      </c>
      <c r="I12" s="12" t="s">
        <v>5</v>
      </c>
      <c r="J12" s="12" t="s">
        <v>5</v>
      </c>
      <c r="K12" s="12">
        <f>AVERAGE(K14:K19)</f>
        <v>2</v>
      </c>
    </row>
    <row r="13" spans="1:11" ht="15.75">
      <c r="A13" s="105" t="s">
        <v>6</v>
      </c>
      <c r="B13" s="105"/>
      <c r="C13" s="105"/>
      <c r="D13" s="105"/>
      <c r="E13" s="105"/>
      <c r="F13" s="105"/>
      <c r="G13" s="5"/>
      <c r="H13" s="6"/>
      <c r="I13" s="107"/>
      <c r="J13" s="112"/>
      <c r="K13" s="107"/>
    </row>
    <row r="14" spans="1:11" ht="78.75">
      <c r="A14" s="105" t="s">
        <v>144</v>
      </c>
      <c r="B14" s="7" t="s">
        <v>5</v>
      </c>
      <c r="C14" s="8" t="s">
        <v>5</v>
      </c>
      <c r="D14" s="135">
        <v>0</v>
      </c>
      <c r="E14" s="135">
        <v>0</v>
      </c>
      <c r="F14" s="135">
        <v>0</v>
      </c>
      <c r="G14" s="133">
        <f aca="true" t="shared" si="1" ref="G14:G19">_xlfn.IFERROR(AVERAGE(B14:F14),"-")</f>
        <v>0</v>
      </c>
      <c r="H14" s="133">
        <f aca="true" t="shared" si="2" ref="H14:H19">G14</f>
        <v>0</v>
      </c>
      <c r="I14" s="134">
        <f aca="true" t="shared" si="3" ref="I14:I19">IF(G14="-","-",IF(H14=G14,100%,IF(H14=0,120%,G14/H14)))</f>
        <v>1</v>
      </c>
      <c r="J14" s="11" t="s">
        <v>23</v>
      </c>
      <c r="K14" s="12">
        <f aca="true" t="shared" si="4" ref="K14:K19">IF(I14="-","-",IF(J14="прямая",IF(I14&gt;120%,1,IF(I14&lt;80%,3,2)),IF(I14&lt;80%,1,IF(I14&gt;120%,3,2))))</f>
        <v>2</v>
      </c>
    </row>
    <row r="15" spans="1:11" ht="94.5">
      <c r="A15" s="105" t="s">
        <v>145</v>
      </c>
      <c r="B15" s="7" t="s">
        <v>5</v>
      </c>
      <c r="C15" s="8" t="s">
        <v>5</v>
      </c>
      <c r="D15" s="135">
        <v>0</v>
      </c>
      <c r="E15" s="135">
        <v>0</v>
      </c>
      <c r="F15" s="135">
        <v>0</v>
      </c>
      <c r="G15" s="133">
        <f t="shared" si="1"/>
        <v>0</v>
      </c>
      <c r="H15" s="133">
        <f t="shared" si="2"/>
        <v>0</v>
      </c>
      <c r="I15" s="134">
        <f t="shared" si="3"/>
        <v>1</v>
      </c>
      <c r="J15" s="11" t="s">
        <v>8</v>
      </c>
      <c r="K15" s="12">
        <f t="shared" si="4"/>
        <v>2</v>
      </c>
    </row>
    <row r="16" spans="1:11" ht="114.75" customHeight="1">
      <c r="A16" s="105" t="s">
        <v>146</v>
      </c>
      <c r="B16" s="7" t="s">
        <v>5</v>
      </c>
      <c r="C16" s="8" t="s">
        <v>5</v>
      </c>
      <c r="D16" s="135">
        <v>0</v>
      </c>
      <c r="E16" s="135">
        <v>0</v>
      </c>
      <c r="F16" s="135">
        <v>0</v>
      </c>
      <c r="G16" s="133">
        <f t="shared" si="1"/>
        <v>0</v>
      </c>
      <c r="H16" s="133">
        <f t="shared" si="2"/>
        <v>0</v>
      </c>
      <c r="I16" s="134">
        <f t="shared" si="3"/>
        <v>1</v>
      </c>
      <c r="J16" s="11" t="s">
        <v>23</v>
      </c>
      <c r="K16" s="12">
        <f t="shared" si="4"/>
        <v>2</v>
      </c>
    </row>
    <row r="17" spans="1:11" ht="110.25">
      <c r="A17" s="105" t="s">
        <v>147</v>
      </c>
      <c r="B17" s="7" t="s">
        <v>5</v>
      </c>
      <c r="C17" s="8" t="s">
        <v>5</v>
      </c>
      <c r="D17" s="135">
        <v>0</v>
      </c>
      <c r="E17" s="135">
        <v>0</v>
      </c>
      <c r="F17" s="135">
        <v>0</v>
      </c>
      <c r="G17" s="133">
        <f t="shared" si="1"/>
        <v>0</v>
      </c>
      <c r="H17" s="133">
        <f t="shared" si="2"/>
        <v>0</v>
      </c>
      <c r="I17" s="134">
        <f t="shared" si="3"/>
        <v>1</v>
      </c>
      <c r="J17" s="11" t="s">
        <v>23</v>
      </c>
      <c r="K17" s="12">
        <f t="shared" si="4"/>
        <v>2</v>
      </c>
    </row>
    <row r="18" spans="1:11" ht="78.75">
      <c r="A18" s="105" t="s">
        <v>63</v>
      </c>
      <c r="B18" s="7" t="s">
        <v>5</v>
      </c>
      <c r="C18" s="8" t="s">
        <v>5</v>
      </c>
      <c r="D18" s="135">
        <v>0</v>
      </c>
      <c r="E18" s="135">
        <v>0</v>
      </c>
      <c r="F18" s="135">
        <v>0</v>
      </c>
      <c r="G18" s="133">
        <f t="shared" si="1"/>
        <v>0</v>
      </c>
      <c r="H18" s="133">
        <f t="shared" si="2"/>
        <v>0</v>
      </c>
      <c r="I18" s="134">
        <f t="shared" si="3"/>
        <v>1</v>
      </c>
      <c r="J18" s="11" t="s">
        <v>8</v>
      </c>
      <c r="K18" s="12">
        <f t="shared" si="4"/>
        <v>2</v>
      </c>
    </row>
    <row r="19" spans="1:11" ht="63">
      <c r="A19" s="105" t="s">
        <v>30</v>
      </c>
      <c r="B19" s="7" t="s">
        <v>5</v>
      </c>
      <c r="C19" s="8" t="s">
        <v>5</v>
      </c>
      <c r="D19" s="7">
        <v>0</v>
      </c>
      <c r="E19" s="8">
        <v>0</v>
      </c>
      <c r="F19" s="7">
        <v>0</v>
      </c>
      <c r="G19" s="88">
        <f t="shared" si="1"/>
        <v>0</v>
      </c>
      <c r="H19" s="88">
        <f t="shared" si="2"/>
        <v>0</v>
      </c>
      <c r="I19" s="134">
        <f t="shared" si="3"/>
        <v>1</v>
      </c>
      <c r="J19" s="11" t="s">
        <v>8</v>
      </c>
      <c r="K19" s="12">
        <f t="shared" si="4"/>
        <v>2</v>
      </c>
    </row>
    <row r="20" spans="1:11" ht="31.5">
      <c r="A20" s="105" t="s">
        <v>31</v>
      </c>
      <c r="B20" s="9" t="s">
        <v>5</v>
      </c>
      <c r="C20" s="9" t="s">
        <v>5</v>
      </c>
      <c r="D20" s="9" t="s">
        <v>5</v>
      </c>
      <c r="E20" s="9" t="s">
        <v>5</v>
      </c>
      <c r="F20" s="9" t="s">
        <v>5</v>
      </c>
      <c r="G20" s="9" t="s">
        <v>5</v>
      </c>
      <c r="H20" s="10" t="s">
        <v>5</v>
      </c>
      <c r="I20" s="10" t="s">
        <v>5</v>
      </c>
      <c r="J20" s="10" t="s">
        <v>5</v>
      </c>
      <c r="K20" s="12">
        <f>(K22+K23)/2</f>
        <v>2</v>
      </c>
    </row>
    <row r="21" spans="1:11" ht="15.75">
      <c r="A21" s="105" t="s">
        <v>6</v>
      </c>
      <c r="B21" s="105"/>
      <c r="C21" s="105"/>
      <c r="D21" s="105"/>
      <c r="E21" s="105"/>
      <c r="F21" s="105"/>
      <c r="G21" s="5"/>
      <c r="H21" s="6"/>
      <c r="I21" s="107"/>
      <c r="J21" s="112"/>
      <c r="K21" s="107"/>
    </row>
    <row r="22" spans="1:11" ht="47.25">
      <c r="A22" s="105" t="s">
        <v>32</v>
      </c>
      <c r="B22" s="7">
        <v>0</v>
      </c>
      <c r="C22" s="8">
        <v>0</v>
      </c>
      <c r="D22" s="7">
        <v>1</v>
      </c>
      <c r="E22" s="8">
        <v>1</v>
      </c>
      <c r="F22" s="7">
        <v>0</v>
      </c>
      <c r="G22" s="88">
        <f>_xlfn.IFERROR(AVERAGE(B22:F22),"-")</f>
        <v>0.4</v>
      </c>
      <c r="H22" s="88">
        <f aca="true" t="shared" si="5" ref="H22:H28">G22</f>
        <v>0.4</v>
      </c>
      <c r="I22" s="134">
        <f>IF(G22="-","-",IF(H22=G22,100%,IF(H22=0,120%,G22/H22)))</f>
        <v>1</v>
      </c>
      <c r="J22" s="11" t="s">
        <v>23</v>
      </c>
      <c r="K22" s="12">
        <f>IF(I22="-","-",IF(J22="прямая",IF(I22&gt;120%,1,IF(I22&lt;80%,3,2)),IF(I22&lt;80%,1,IF(I22&gt;120%,3,2))))</f>
        <v>2</v>
      </c>
    </row>
    <row r="23" spans="1:11" ht="63">
      <c r="A23" s="105" t="s">
        <v>33</v>
      </c>
      <c r="B23" s="88" t="s">
        <v>5</v>
      </c>
      <c r="C23" s="88" t="s">
        <v>5</v>
      </c>
      <c r="D23" s="88" t="s">
        <v>5</v>
      </c>
      <c r="E23" s="88" t="s">
        <v>5</v>
      </c>
      <c r="F23" s="88" t="s">
        <v>5</v>
      </c>
      <c r="G23" s="88" t="s">
        <v>5</v>
      </c>
      <c r="H23" s="88" t="s">
        <v>5</v>
      </c>
      <c r="I23" s="88" t="s">
        <v>5</v>
      </c>
      <c r="J23" s="88" t="s">
        <v>5</v>
      </c>
      <c r="K23" s="12">
        <f>AVERAGE(K24:K26)</f>
        <v>2</v>
      </c>
    </row>
    <row r="24" spans="1:11" ht="31.5">
      <c r="A24" s="105" t="s">
        <v>34</v>
      </c>
      <c r="B24" s="7" t="s">
        <v>5</v>
      </c>
      <c r="C24" s="8" t="s">
        <v>5</v>
      </c>
      <c r="D24" s="7">
        <v>0</v>
      </c>
      <c r="E24" s="7">
        <v>0</v>
      </c>
      <c r="F24" s="7">
        <v>0</v>
      </c>
      <c r="G24" s="88">
        <f>_xlfn.IFERROR(AVERAGE(B24:F24),"-")</f>
        <v>0</v>
      </c>
      <c r="H24" s="88">
        <f t="shared" si="5"/>
        <v>0</v>
      </c>
      <c r="I24" s="134">
        <f>IF(G24="-","-",IF(H24=G24,100%,IF(H24=0,120%,G24/H24)))</f>
        <v>1</v>
      </c>
      <c r="J24" s="11" t="s">
        <v>8</v>
      </c>
      <c r="K24" s="12">
        <f>IF(I24="-","-",IF(J24="прямая",IF(I24&gt;120%,1,IF(I24&lt;80%,3,2)),IF(I24&lt;80%,1,IF(I24&gt;120%,3,2))))</f>
        <v>2</v>
      </c>
    </row>
    <row r="25" spans="1:11" ht="31.5">
      <c r="A25" s="105" t="s">
        <v>35</v>
      </c>
      <c r="B25" s="7" t="s">
        <v>5</v>
      </c>
      <c r="C25" s="8" t="s">
        <v>5</v>
      </c>
      <c r="D25" s="7">
        <v>0</v>
      </c>
      <c r="E25" s="7">
        <v>0</v>
      </c>
      <c r="F25" s="7">
        <v>0</v>
      </c>
      <c r="G25" s="88">
        <f>_xlfn.IFERROR(AVERAGE(B25:F25),"-")</f>
        <v>0</v>
      </c>
      <c r="H25" s="88">
        <f t="shared" si="5"/>
        <v>0</v>
      </c>
      <c r="I25" s="134">
        <f>IF(G25="-","-",IF(H25=G25,100%,IF(H25=0,120%,G25/H25)))</f>
        <v>1</v>
      </c>
      <c r="J25" s="11" t="s">
        <v>8</v>
      </c>
      <c r="K25" s="12">
        <f>IF(I25="-","-",IF(J25="прямая",IF(I25&gt;120%,1,IF(I25&lt;80%,3,2)),IF(I25&lt;80%,1,IF(I25&gt;120%,3,2))))</f>
        <v>2</v>
      </c>
    </row>
    <row r="26" spans="1:11" ht="31.5">
      <c r="A26" s="105" t="s">
        <v>154</v>
      </c>
      <c r="B26" s="7" t="s">
        <v>5</v>
      </c>
      <c r="C26" s="8" t="s">
        <v>5</v>
      </c>
      <c r="D26" s="7">
        <v>0</v>
      </c>
      <c r="E26" s="7">
        <v>0</v>
      </c>
      <c r="F26" s="7">
        <v>0</v>
      </c>
      <c r="G26" s="88">
        <f>_xlfn.IFERROR(AVERAGE(B26:F26),"-")</f>
        <v>0</v>
      </c>
      <c r="H26" s="88">
        <f t="shared" si="5"/>
        <v>0</v>
      </c>
      <c r="I26" s="134">
        <f>IF(G26="-","-",IF(H26=G26,100%,IF(H26=0,120%,G26/H26)))</f>
        <v>1</v>
      </c>
      <c r="J26" s="11" t="s">
        <v>8</v>
      </c>
      <c r="K26" s="12">
        <f>IF(I26="-","-",IF(J26="прямая",IF(I26&gt;120%,1,IF(I26&lt;80%,3,2)),IF(I26&lt;80%,1,IF(I26&gt;120%,3,2))))</f>
        <v>2</v>
      </c>
    </row>
    <row r="27" spans="1:11" ht="31.5">
      <c r="A27" s="105" t="s">
        <v>36</v>
      </c>
      <c r="B27" s="9" t="s">
        <v>5</v>
      </c>
      <c r="C27" s="9" t="s">
        <v>5</v>
      </c>
      <c r="D27" s="9" t="s">
        <v>5</v>
      </c>
      <c r="E27" s="9" t="s">
        <v>5</v>
      </c>
      <c r="F27" s="9" t="s">
        <v>5</v>
      </c>
      <c r="G27" s="11">
        <f>G28</f>
        <v>0</v>
      </c>
      <c r="H27" s="11">
        <f>H28</f>
        <v>0</v>
      </c>
      <c r="I27" s="134">
        <f>IF(G27="-","-",IF(H27=G27,100%,IF(H27=0,120%,G27/H27)))</f>
        <v>1</v>
      </c>
      <c r="J27" s="11" t="s">
        <v>23</v>
      </c>
      <c r="K27" s="12">
        <f>IF(I27="-","-",IF(J27="прямая",IF(I27&gt;120%,1,IF(I27&lt;80%,3,2)),IF(I27&lt;80%,1,IF(I27&gt;120%,3,2))))</f>
        <v>2</v>
      </c>
    </row>
    <row r="28" spans="1:11" ht="63">
      <c r="A28" s="105" t="s">
        <v>37</v>
      </c>
      <c r="B28" s="7" t="s">
        <v>5</v>
      </c>
      <c r="C28" s="8" t="s">
        <v>5</v>
      </c>
      <c r="D28" s="7">
        <v>0</v>
      </c>
      <c r="E28" s="7">
        <v>0</v>
      </c>
      <c r="F28" s="7">
        <v>0</v>
      </c>
      <c r="G28" s="88">
        <f>_xlfn.IFERROR(AVERAGE(B28:F28),"-")</f>
        <v>0</v>
      </c>
      <c r="H28" s="88">
        <f t="shared" si="5"/>
        <v>0</v>
      </c>
      <c r="I28" s="11" t="s">
        <v>5</v>
      </c>
      <c r="J28" s="11" t="s">
        <v>5</v>
      </c>
      <c r="K28" s="11" t="s">
        <v>5</v>
      </c>
    </row>
    <row r="29" spans="1:11" ht="78.75">
      <c r="A29" s="105" t="s">
        <v>38</v>
      </c>
      <c r="B29" s="9" t="s">
        <v>5</v>
      </c>
      <c r="C29" s="9" t="s">
        <v>5</v>
      </c>
      <c r="D29" s="9" t="s">
        <v>5</v>
      </c>
      <c r="E29" s="9" t="s">
        <v>5</v>
      </c>
      <c r="F29" s="9" t="s">
        <v>5</v>
      </c>
      <c r="G29" s="9" t="s">
        <v>5</v>
      </c>
      <c r="H29" s="10" t="s">
        <v>5</v>
      </c>
      <c r="I29" s="10" t="s">
        <v>5</v>
      </c>
      <c r="J29" s="10" t="s">
        <v>5</v>
      </c>
      <c r="K29" s="12">
        <f>(K31+K32)/2</f>
        <v>2</v>
      </c>
    </row>
    <row r="30" spans="1:11" ht="15.75">
      <c r="A30" s="105" t="s">
        <v>6</v>
      </c>
      <c r="B30" s="105"/>
      <c r="C30" s="105"/>
      <c r="D30" s="105"/>
      <c r="E30" s="105"/>
      <c r="F30" s="105"/>
      <c r="G30" s="3"/>
      <c r="H30" s="20"/>
      <c r="I30" s="15"/>
      <c r="J30" s="16"/>
      <c r="K30" s="15"/>
    </row>
    <row r="31" spans="1:11" ht="63">
      <c r="A31" s="105" t="s">
        <v>39</v>
      </c>
      <c r="B31" s="7" t="s">
        <v>5</v>
      </c>
      <c r="C31" s="8" t="s">
        <v>5</v>
      </c>
      <c r="D31" s="7">
        <v>0</v>
      </c>
      <c r="E31" s="7">
        <v>0</v>
      </c>
      <c r="F31" s="7">
        <v>0</v>
      </c>
      <c r="G31" s="88">
        <f>_xlfn.IFERROR(AVERAGE(B31:F31),"-")</f>
        <v>0</v>
      </c>
      <c r="H31" s="88">
        <f>G31</f>
        <v>0</v>
      </c>
      <c r="I31" s="134">
        <f>IF(G31="-","-",IF(H31=G31,100%,IF(H31=0,120%,G31/H31)))</f>
        <v>1</v>
      </c>
      <c r="J31" s="11" t="s">
        <v>23</v>
      </c>
      <c r="K31" s="12">
        <f>IF(I31="-","-",IF(J31="прямая",IF(I31&gt;120%,1,IF(I31&lt;80%,3,2)),IF(I31&lt;80%,1,IF(I31&gt;120%,3,2))))</f>
        <v>2</v>
      </c>
    </row>
    <row r="32" spans="1:11" ht="126">
      <c r="A32" s="105" t="s">
        <v>148</v>
      </c>
      <c r="B32" s="7" t="s">
        <v>5</v>
      </c>
      <c r="C32" s="8" t="s">
        <v>5</v>
      </c>
      <c r="D32" s="135">
        <v>0</v>
      </c>
      <c r="E32" s="135">
        <v>0</v>
      </c>
      <c r="F32" s="135">
        <v>0</v>
      </c>
      <c r="G32" s="133">
        <f>_xlfn.IFERROR(AVERAGE(B32:F32),"-")</f>
        <v>0</v>
      </c>
      <c r="H32" s="133">
        <f>G32</f>
        <v>0</v>
      </c>
      <c r="I32" s="134">
        <f>IF(G32="-","-",IF(H32=G32,100%,IF(H32=0,120%,G32/H32)))</f>
        <v>1</v>
      </c>
      <c r="J32" s="11" t="s">
        <v>8</v>
      </c>
      <c r="K32" s="12">
        <f>IF(I32="-","-",IF(J32="прямая",IF(I32&gt;120%,1,IF(I32&lt;80%,3,2)),IF(I32&lt;80%,1,IF(I32&gt;120%,3,2))))</f>
        <v>2</v>
      </c>
    </row>
    <row r="33" spans="1:11" ht="31.5">
      <c r="A33" s="105" t="s">
        <v>40</v>
      </c>
      <c r="B33" s="9" t="s">
        <v>5</v>
      </c>
      <c r="C33" s="9" t="s">
        <v>5</v>
      </c>
      <c r="D33" s="9" t="s">
        <v>5</v>
      </c>
      <c r="E33" s="9" t="s">
        <v>5</v>
      </c>
      <c r="F33" s="9" t="s">
        <v>5</v>
      </c>
      <c r="G33" s="9" t="s">
        <v>5</v>
      </c>
      <c r="H33" s="10" t="s">
        <v>5</v>
      </c>
      <c r="I33" s="10" t="s">
        <v>5</v>
      </c>
      <c r="J33" s="10" t="s">
        <v>5</v>
      </c>
      <c r="K33" s="109">
        <f>AVERAGE(K11,K12,K21,K27,K29)</f>
        <v>2</v>
      </c>
    </row>
    <row r="34" spans="1:11" ht="15.7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="81" customFormat="1" ht="15.75"/>
    <row r="36" s="81" customFormat="1" ht="15.75"/>
    <row r="37" s="81" customFormat="1" ht="15.75"/>
    <row r="38" s="81" customFormat="1" ht="15.75"/>
    <row r="39" s="81" customFormat="1" ht="15.75"/>
    <row r="40" s="81" customFormat="1" ht="15.75"/>
    <row r="41" s="81" customFormat="1" ht="15.75"/>
    <row r="42" s="81" customFormat="1" ht="15.75"/>
    <row r="43" s="81" customFormat="1" ht="15.75"/>
    <row r="44" s="81" customFormat="1" ht="15.75"/>
    <row r="45" s="81" customFormat="1" ht="15.75"/>
    <row r="46" s="81" customFormat="1" ht="15.75"/>
    <row r="47" s="81" customFormat="1" ht="15.75"/>
    <row r="48" s="81" customFormat="1" ht="15.75"/>
    <row r="49" s="81" customFormat="1" ht="15.75"/>
    <row r="50" s="81" customFormat="1" ht="15.75"/>
    <row r="51" s="81" customFormat="1" ht="15.75"/>
    <row r="52" s="81" customFormat="1" ht="15.75"/>
    <row r="53" s="81" customFormat="1" ht="15.75"/>
    <row r="54" s="81" customFormat="1" ht="15.75"/>
    <row r="55" s="81" customFormat="1" ht="15.75"/>
    <row r="56" s="81" customFormat="1" ht="15.75"/>
    <row r="57" s="81" customFormat="1" ht="15.75"/>
    <row r="58" s="81" customFormat="1" ht="15.75"/>
    <row r="59" s="81" customFormat="1" ht="15.75"/>
    <row r="60" s="81" customFormat="1" ht="15.75"/>
    <row r="61" s="81" customFormat="1" ht="15.75"/>
    <row r="62" s="81" customFormat="1" ht="15.75"/>
    <row r="63" s="81" customFormat="1" ht="15.75"/>
    <row r="64" s="81" customFormat="1" ht="15.75"/>
    <row r="65" s="81" customFormat="1" ht="15.75"/>
    <row r="66" s="81" customFormat="1" ht="15.75"/>
    <row r="67" s="81" customFormat="1" ht="15.75"/>
    <row r="68" s="81" customFormat="1" ht="15.75"/>
    <row r="69" s="81" customFormat="1" ht="15.75"/>
    <row r="70" s="81" customFormat="1" ht="15.75"/>
    <row r="71" s="81" customFormat="1" ht="15.75"/>
    <row r="72" s="81" customFormat="1" ht="15.75"/>
    <row r="73" s="81" customFormat="1" ht="15.75"/>
    <row r="74" s="81" customFormat="1" ht="15.75"/>
    <row r="75" s="81" customFormat="1" ht="15.75"/>
    <row r="76" s="81" customFormat="1" ht="15.75"/>
    <row r="77" s="81" customFormat="1" ht="15.75"/>
    <row r="78" s="81" customFormat="1" ht="15.75"/>
    <row r="79" s="81" customFormat="1" ht="15.75"/>
    <row r="80" s="81" customFormat="1" ht="15.75"/>
    <row r="81" s="81" customFormat="1" ht="15.75"/>
    <row r="82" s="81" customFormat="1" ht="15.75"/>
    <row r="83" s="81" customFormat="1" ht="15.75"/>
    <row r="84" s="81" customFormat="1" ht="15.75"/>
    <row r="85" s="81" customFormat="1" ht="15.75"/>
    <row r="86" s="81" customFormat="1" ht="15.75"/>
    <row r="87" s="81" customFormat="1" ht="15.75"/>
    <row r="88" s="81" customFormat="1" ht="15.75"/>
    <row r="89" s="81" customFormat="1" ht="15.75"/>
    <row r="90" s="81" customFormat="1" ht="15.75"/>
    <row r="91" s="81" customFormat="1" ht="15.75"/>
    <row r="92" s="81" customFormat="1" ht="15.75"/>
    <row r="93" s="81" customFormat="1" ht="15.75"/>
    <row r="94" s="81" customFormat="1" ht="15.75"/>
    <row r="95" s="81" customFormat="1" ht="15.75"/>
    <row r="96" s="81" customFormat="1" ht="15.75"/>
    <row r="97" s="81" customFormat="1" ht="15.75"/>
    <row r="98" s="81" customFormat="1" ht="15.75"/>
    <row r="99" s="81" customFormat="1" ht="15.75"/>
    <row r="100" s="81" customFormat="1" ht="15.75"/>
    <row r="101" s="81" customFormat="1" ht="15.75"/>
    <row r="102" s="81" customFormat="1" ht="15.75"/>
    <row r="103" s="81" customFormat="1" ht="15.75"/>
    <row r="104" s="81" customFormat="1" ht="15.75"/>
    <row r="105" s="81" customFormat="1" ht="15.75"/>
    <row r="106" s="81" customFormat="1" ht="15.75"/>
    <row r="107" s="81" customFormat="1" ht="15.75"/>
    <row r="108" s="81" customFormat="1" ht="15.75"/>
    <row r="109" s="81" customFormat="1" ht="15.75"/>
    <row r="110" s="81" customFormat="1" ht="15.75"/>
    <row r="111" s="81" customFormat="1" ht="15.75"/>
    <row r="112" s="81" customFormat="1" ht="15.75"/>
    <row r="113" s="81" customFormat="1" ht="15.75"/>
    <row r="114" s="81" customFormat="1" ht="15.75"/>
    <row r="115" s="81" customFormat="1" ht="15.75"/>
    <row r="116" s="81" customFormat="1" ht="15.75"/>
    <row r="117" s="81" customFormat="1" ht="15.75"/>
    <row r="118" s="81" customFormat="1" ht="15.75"/>
    <row r="119" s="81" customFormat="1" ht="15.75"/>
    <row r="120" s="81" customFormat="1" ht="15.75"/>
    <row r="121" s="81" customFormat="1" ht="15.75"/>
    <row r="122" s="81" customFormat="1" ht="15.75"/>
    <row r="123" s="81" customFormat="1" ht="15.75"/>
    <row r="124" s="81" customFormat="1" ht="15.75"/>
    <row r="125" s="81" customFormat="1" ht="15.75"/>
    <row r="126" s="81" customFormat="1" ht="15.75"/>
    <row r="127" s="81" customFormat="1" ht="15.75"/>
    <row r="128" s="81" customFormat="1" ht="15.75"/>
    <row r="129" s="81" customFormat="1" ht="15.75"/>
    <row r="130" s="81" customFormat="1" ht="15.75"/>
    <row r="131" s="81" customFormat="1" ht="15.75"/>
    <row r="132" s="81" customFormat="1" ht="15.75"/>
    <row r="133" s="81" customFormat="1" ht="15.75"/>
    <row r="134" s="81" customFormat="1" ht="15.75"/>
    <row r="135" s="81" customFormat="1" ht="15.75"/>
    <row r="136" s="81" customFormat="1" ht="15.75"/>
    <row r="137" s="81" customFormat="1" ht="15.75"/>
    <row r="138" s="81" customFormat="1" ht="15.75"/>
    <row r="139" s="81" customFormat="1" ht="15.75"/>
    <row r="140" s="81" customFormat="1" ht="15.75"/>
    <row r="141" s="81" customFormat="1" ht="15.75"/>
    <row r="142" s="81" customFormat="1" ht="15.75"/>
    <row r="143" s="81" customFormat="1" ht="15.75"/>
    <row r="144" s="81" customFormat="1" ht="15.75"/>
    <row r="145" s="81" customFormat="1" ht="15.75"/>
    <row r="146" s="81" customFormat="1" ht="15.75"/>
    <row r="147" s="81" customFormat="1" ht="15.75"/>
    <row r="148" s="81" customFormat="1" ht="15.75"/>
    <row r="149" s="81" customFormat="1" ht="15.75"/>
    <row r="150" s="81" customFormat="1" ht="15.75"/>
    <row r="151" s="81" customFormat="1" ht="15.75"/>
    <row r="152" s="81" customFormat="1" ht="15.75"/>
    <row r="153" s="81" customFormat="1" ht="15.75"/>
    <row r="154" s="81" customFormat="1" ht="15.75"/>
    <row r="155" s="81" customFormat="1" ht="15.75"/>
    <row r="156" s="81" customFormat="1" ht="15.75"/>
    <row r="157" s="81" customFormat="1" ht="15.75"/>
    <row r="158" s="81" customFormat="1" ht="15.75"/>
    <row r="159" s="81" customFormat="1" ht="15.75"/>
    <row r="160" s="81" customFormat="1" ht="15.75"/>
    <row r="161" s="81" customFormat="1" ht="15.75"/>
    <row r="162" s="81" customFormat="1" ht="15.75"/>
    <row r="163" s="81" customFormat="1" ht="15.75"/>
    <row r="164" s="81" customFormat="1" ht="15.75"/>
    <row r="165" s="81" customFormat="1" ht="15.75"/>
    <row r="166" s="81" customFormat="1" ht="15.75"/>
    <row r="167" s="81" customFormat="1" ht="15.75"/>
    <row r="168" s="81" customFormat="1" ht="15.75"/>
    <row r="169" s="81" customFormat="1" ht="15.75"/>
    <row r="170" s="81" customFormat="1" ht="15.75"/>
    <row r="171" s="81" customFormat="1" ht="15.75"/>
    <row r="172" s="81" customFormat="1" ht="15.75"/>
    <row r="173" s="81" customFormat="1" ht="15.75"/>
    <row r="174" s="81" customFormat="1" ht="15.75"/>
    <row r="175" s="81" customFormat="1" ht="15.75"/>
    <row r="176" s="81" customFormat="1" ht="15.75"/>
    <row r="177" s="81" customFormat="1" ht="15.75"/>
    <row r="178" s="81" customFormat="1" ht="15.75"/>
    <row r="179" s="81" customFormat="1" ht="15.75"/>
    <row r="180" s="81" customFormat="1" ht="15.75"/>
    <row r="181" s="81" customFormat="1" ht="15.75"/>
    <row r="182" s="81" customFormat="1" ht="15.75"/>
    <row r="183" s="81" customFormat="1" ht="15.75"/>
    <row r="184" s="81" customFormat="1" ht="15.75"/>
    <row r="185" s="81" customFormat="1" ht="15.75"/>
    <row r="186" s="81" customFormat="1" ht="15.75"/>
    <row r="187" s="81" customFormat="1" ht="15.75"/>
    <row r="188" s="81" customFormat="1" ht="15.75"/>
    <row r="189" s="81" customFormat="1" ht="15.75"/>
    <row r="190" s="81" customFormat="1" ht="15.75"/>
    <row r="191" s="81" customFormat="1" ht="15.75"/>
    <row r="192" s="81" customFormat="1" ht="15.75"/>
    <row r="193" s="81" customFormat="1" ht="15.75"/>
    <row r="194" s="81" customFormat="1" ht="15.75"/>
    <row r="195" s="81" customFormat="1" ht="15.75"/>
    <row r="196" s="81" customFormat="1" ht="15.75"/>
    <row r="197" s="81" customFormat="1" ht="15.75"/>
    <row r="198" s="81" customFormat="1" ht="15.75"/>
    <row r="199" s="81" customFormat="1" ht="15.75"/>
    <row r="200" s="81" customFormat="1" ht="15.75"/>
    <row r="201" s="81" customFormat="1" ht="15.75"/>
    <row r="202" s="81" customFormat="1" ht="15.75"/>
    <row r="203" s="81" customFormat="1" ht="15.75"/>
    <row r="204" s="81" customFormat="1" ht="15.75"/>
    <row r="205" s="81" customFormat="1" ht="15.75"/>
    <row r="206" s="81" customFormat="1" ht="15.75"/>
    <row r="207" s="81" customFormat="1" ht="15.75"/>
    <row r="208" s="81" customFormat="1" ht="15.75"/>
    <row r="209" s="81" customFormat="1" ht="15.75"/>
    <row r="210" s="81" customFormat="1" ht="15.75"/>
    <row r="211" s="81" customFormat="1" ht="15.75"/>
    <row r="212" s="81" customFormat="1" ht="15.75"/>
    <row r="213" s="81" customFormat="1" ht="15.75"/>
    <row r="214" s="81" customFormat="1" ht="15.75"/>
    <row r="215" s="81" customFormat="1" ht="15.75"/>
    <row r="216" s="81" customFormat="1" ht="15.75"/>
    <row r="217" s="81" customFormat="1" ht="15.75"/>
    <row r="218" s="81" customFormat="1" ht="15.75"/>
    <row r="219" s="81" customFormat="1" ht="15.75"/>
    <row r="220" s="81" customFormat="1" ht="15.75"/>
    <row r="221" s="81" customFormat="1" ht="15.75"/>
    <row r="222" s="81" customFormat="1" ht="15.75"/>
    <row r="223" s="81" customFormat="1" ht="15.75"/>
    <row r="224" s="81" customFormat="1" ht="15.75"/>
    <row r="225" s="81" customFormat="1" ht="15.75"/>
    <row r="226" s="81" customFormat="1" ht="15.75"/>
    <row r="227" s="81" customFormat="1" ht="15.75"/>
    <row r="228" s="81" customFormat="1" ht="15.75"/>
    <row r="229" s="81" customFormat="1" ht="15.75"/>
    <row r="230" s="81" customFormat="1" ht="15.75"/>
    <row r="231" s="81" customFormat="1" ht="15.75"/>
    <row r="232" s="81" customFormat="1" ht="15.75"/>
    <row r="233" s="81" customFormat="1" ht="15.75"/>
    <row r="234" s="81" customFormat="1" ht="15.75"/>
    <row r="235" s="81" customFormat="1" ht="15.75"/>
    <row r="236" s="81" customFormat="1" ht="15.75"/>
    <row r="237" s="81" customFormat="1" ht="15.75"/>
    <row r="238" s="81" customFormat="1" ht="15.75"/>
    <row r="239" s="81" customFormat="1" ht="15.75"/>
    <row r="240" s="81" customFormat="1" ht="15.75"/>
    <row r="241" s="81" customFormat="1" ht="15.75"/>
    <row r="242" s="81" customFormat="1" ht="15.75"/>
    <row r="243" s="81" customFormat="1" ht="15.75"/>
    <row r="244" s="81" customFormat="1" ht="15.75"/>
    <row r="245" s="81" customFormat="1" ht="15.75"/>
    <row r="246" s="81" customFormat="1" ht="15.75"/>
    <row r="247" s="81" customFormat="1" ht="15.75"/>
    <row r="248" s="81" customFormat="1" ht="15.75"/>
    <row r="249" s="81" customFormat="1" ht="15.75"/>
    <row r="250" s="81" customFormat="1" ht="15.75"/>
    <row r="251" s="81" customFormat="1" ht="15.75"/>
    <row r="252" s="81" customFormat="1" ht="15.75"/>
    <row r="253" s="81" customFormat="1" ht="15.75"/>
    <row r="254" s="81" customFormat="1" ht="15.75"/>
    <row r="255" s="81" customFormat="1" ht="15.75"/>
    <row r="256" s="81" customFormat="1" ht="15.75"/>
    <row r="257" s="81" customFormat="1" ht="15.75"/>
    <row r="258" s="81" customFormat="1" ht="15.75"/>
    <row r="259" s="81" customFormat="1" ht="15.75"/>
    <row r="260" s="81" customFormat="1" ht="15.75"/>
    <row r="261" s="81" customFormat="1" ht="15.75"/>
    <row r="262" s="81" customFormat="1" ht="15.75"/>
    <row r="263" s="81" customFormat="1" ht="15.75"/>
    <row r="264" s="81" customFormat="1" ht="15.75"/>
    <row r="265" s="81" customFormat="1" ht="15.75"/>
    <row r="266" s="81" customFormat="1" ht="15.75"/>
    <row r="267" s="81" customFormat="1" ht="15.75"/>
    <row r="268" s="81" customFormat="1" ht="15.75"/>
    <row r="269" s="81" customFormat="1" ht="15.75"/>
    <row r="270" s="81" customFormat="1" ht="15.75"/>
    <row r="271" s="81" customFormat="1" ht="15.75"/>
    <row r="272" s="81" customFormat="1" ht="15.75"/>
    <row r="273" s="81" customFormat="1" ht="15.75"/>
    <row r="274" s="81" customFormat="1" ht="15.75"/>
    <row r="275" s="81" customFormat="1" ht="15.75"/>
    <row r="276" s="81" customFormat="1" ht="15.75"/>
    <row r="277" s="81" customFormat="1" ht="15.75"/>
    <row r="278" s="81" customFormat="1" ht="15.75"/>
    <row r="279" s="81" customFormat="1" ht="15.75"/>
    <row r="280" s="81" customFormat="1" ht="15.75"/>
    <row r="281" s="81" customFormat="1" ht="15.75"/>
    <row r="282" s="81" customFormat="1" ht="15.75"/>
    <row r="283" s="81" customFormat="1" ht="15.75"/>
    <row r="284" s="81" customFormat="1" ht="15.75"/>
    <row r="285" s="81" customFormat="1" ht="15.75"/>
    <row r="286" s="81" customFormat="1" ht="15.75"/>
    <row r="287" s="81" customFormat="1" ht="15.75"/>
    <row r="288" s="81" customFormat="1" ht="15.75"/>
    <row r="289" s="81" customFormat="1" ht="15.75"/>
    <row r="290" s="81" customFormat="1" ht="15.75"/>
    <row r="291" s="81" customFormat="1" ht="15.75"/>
    <row r="292" s="81" customFormat="1" ht="15.75"/>
    <row r="293" s="81" customFormat="1" ht="15.75"/>
    <row r="294" s="81" customFormat="1" ht="15.75"/>
    <row r="295" s="81" customFormat="1" ht="15.75"/>
    <row r="296" s="81" customFormat="1" ht="15.75"/>
    <row r="297" s="81" customFormat="1" ht="15.75"/>
    <row r="298" s="81" customFormat="1" ht="15.75"/>
    <row r="299" s="81" customFormat="1" ht="15.75"/>
    <row r="300" s="81" customFormat="1" ht="15.75"/>
    <row r="301" s="81" customFormat="1" ht="15.75"/>
    <row r="302" s="81" customFormat="1" ht="15.75"/>
    <row r="303" s="81" customFormat="1" ht="15.75"/>
    <row r="304" s="81" customFormat="1" ht="15.75"/>
    <row r="305" s="81" customFormat="1" ht="15.75"/>
    <row r="306" s="81" customFormat="1" ht="15.75"/>
    <row r="307" s="81" customFormat="1" ht="15.75"/>
    <row r="308" s="81" customFormat="1" ht="15.75"/>
    <row r="309" s="81" customFormat="1" ht="15.75"/>
    <row r="310" s="81" customFormat="1" ht="15.75"/>
    <row r="311" s="81" customFormat="1" ht="15.75"/>
    <row r="312" s="81" customFormat="1" ht="15.75"/>
    <row r="313" s="81" customFormat="1" ht="15.75"/>
    <row r="314" s="81" customFormat="1" ht="15.75"/>
    <row r="315" s="81" customFormat="1" ht="15.75"/>
    <row r="316" s="81" customFormat="1" ht="15.75"/>
    <row r="317" s="81" customFormat="1" ht="15.75"/>
    <row r="318" s="81" customFormat="1" ht="15.75"/>
    <row r="319" s="81" customFormat="1" ht="15.75"/>
    <row r="320" s="81" customFormat="1" ht="15.75"/>
    <row r="321" s="81" customFormat="1" ht="15.75"/>
    <row r="322" s="81" customFormat="1" ht="15.75"/>
    <row r="323" s="81" customFormat="1" ht="15.75"/>
    <row r="324" s="81" customFormat="1" ht="15.75"/>
    <row r="325" s="81" customFormat="1" ht="15.75"/>
    <row r="326" s="81" customFormat="1" ht="15.75"/>
    <row r="327" s="81" customFormat="1" ht="15.75"/>
    <row r="328" s="81" customFormat="1" ht="15.75"/>
    <row r="329" s="81" customFormat="1" ht="15.75"/>
    <row r="330" s="81" customFormat="1" ht="15.75"/>
    <row r="331" s="81" customFormat="1" ht="15.75"/>
    <row r="332" s="81" customFormat="1" ht="15.75"/>
    <row r="333" s="81" customFormat="1" ht="15.75"/>
    <row r="334" s="81" customFormat="1" ht="15.75"/>
    <row r="335" s="81" customFormat="1" ht="15.75"/>
    <row r="336" s="81" customFormat="1" ht="15.75"/>
    <row r="337" s="81" customFormat="1" ht="15.75"/>
    <row r="338" s="81" customFormat="1" ht="15.75"/>
    <row r="339" s="81" customFormat="1" ht="15.75"/>
    <row r="340" s="81" customFormat="1" ht="15.75"/>
    <row r="341" s="81" customFormat="1" ht="15.75"/>
    <row r="342" s="81" customFormat="1" ht="15.75"/>
    <row r="343" s="81" customFormat="1" ht="15.75"/>
    <row r="344" s="81" customFormat="1" ht="15.75"/>
    <row r="345" s="81" customFormat="1" ht="15.75"/>
    <row r="346" s="81" customFormat="1" ht="15.75"/>
    <row r="347" s="81" customFormat="1" ht="15.75"/>
    <row r="348" s="81" customFormat="1" ht="15.75"/>
    <row r="349" s="81" customFormat="1" ht="15.75"/>
    <row r="350" s="81" customFormat="1" ht="15.75"/>
    <row r="351" s="81" customFormat="1" ht="15.75"/>
    <row r="352" s="81" customFormat="1" ht="15.75"/>
    <row r="353" s="81" customFormat="1" ht="15.75"/>
    <row r="354" s="81" customFormat="1" ht="15.75"/>
    <row r="355" s="81" customFormat="1" ht="15.75"/>
    <row r="356" s="81" customFormat="1" ht="15.75"/>
    <row r="357" s="81" customFormat="1" ht="15.75"/>
    <row r="358" s="81" customFormat="1" ht="15.75"/>
    <row r="359" s="81" customFormat="1" ht="15.75"/>
    <row r="360" s="81" customFormat="1" ht="15.75"/>
    <row r="361" s="81" customFormat="1" ht="15.75"/>
    <row r="362" s="81" customFormat="1" ht="15.75"/>
    <row r="363" s="81" customFormat="1" ht="15.75"/>
    <row r="364" s="81" customFormat="1" ht="15.75"/>
    <row r="365" s="81" customFormat="1" ht="15.75"/>
    <row r="366" s="81" customFormat="1" ht="15.75"/>
    <row r="367" s="81" customFormat="1" ht="15.75"/>
    <row r="368" s="81" customFormat="1" ht="15.75"/>
    <row r="369" s="81" customFormat="1" ht="15.75"/>
    <row r="370" s="81" customFormat="1" ht="15.75"/>
    <row r="371" s="81" customFormat="1" ht="15.75"/>
    <row r="372" s="81" customFormat="1" ht="15.75"/>
    <row r="373" s="81" customFormat="1" ht="15.75"/>
    <row r="374" s="81" customFormat="1" ht="15.75"/>
    <row r="375" s="81" customFormat="1" ht="15.75"/>
    <row r="376" s="81" customFormat="1" ht="15.75"/>
    <row r="377" s="81" customFormat="1" ht="15.75"/>
    <row r="378" s="81" customFormat="1" ht="15.75"/>
    <row r="379" s="81" customFormat="1" ht="15.75"/>
    <row r="380" s="81" customFormat="1" ht="15.75"/>
    <row r="381" s="81" customFormat="1" ht="15.75"/>
    <row r="382" s="81" customFormat="1" ht="15.75"/>
    <row r="383" s="81" customFormat="1" ht="15.75"/>
    <row r="384" s="81" customFormat="1" ht="15.75"/>
    <row r="385" s="81" customFormat="1" ht="15.75"/>
    <row r="386" s="81" customFormat="1" ht="15.75"/>
    <row r="387" s="81" customFormat="1" ht="15.75"/>
    <row r="388" s="81" customFormat="1" ht="15.75"/>
    <row r="389" s="81" customFormat="1" ht="15.75"/>
    <row r="390" s="81" customFormat="1" ht="15.75"/>
    <row r="391" s="81" customFormat="1" ht="15.75"/>
    <row r="392" s="81" customFormat="1" ht="15.75"/>
    <row r="393" s="81" customFormat="1" ht="15.75"/>
    <row r="394" s="81" customFormat="1" ht="15.75"/>
    <row r="395" s="81" customFormat="1" ht="15.75"/>
    <row r="396" s="81" customFormat="1" ht="15.75"/>
    <row r="397" s="81" customFormat="1" ht="15.75"/>
    <row r="398" s="81" customFormat="1" ht="15.75"/>
    <row r="399" s="81" customFormat="1" ht="15.75"/>
    <row r="400" s="81" customFormat="1" ht="15.75"/>
    <row r="401" s="81" customFormat="1" ht="15.75"/>
    <row r="402" s="81" customFormat="1" ht="15.75"/>
    <row r="403" s="81" customFormat="1" ht="15.75"/>
    <row r="404" s="81" customFormat="1" ht="15.75"/>
    <row r="405" s="81" customFormat="1" ht="15.75"/>
    <row r="406" s="81" customFormat="1" ht="15.75"/>
    <row r="407" s="81" customFormat="1" ht="15.75"/>
    <row r="408" s="81" customFormat="1" ht="15.75"/>
    <row r="409" s="81" customFormat="1" ht="15.75"/>
    <row r="410" s="81" customFormat="1" ht="15.75"/>
    <row r="411" s="81" customFormat="1" ht="15.75"/>
    <row r="412" s="81" customFormat="1" ht="15.75"/>
    <row r="413" s="81" customFormat="1" ht="15.75"/>
    <row r="414" s="81" customFormat="1" ht="15.75"/>
    <row r="415" s="81" customFormat="1" ht="15.75"/>
    <row r="416" s="81" customFormat="1" ht="15.75"/>
    <row r="417" s="81" customFormat="1" ht="15.75"/>
    <row r="418" s="81" customFormat="1" ht="15.75"/>
    <row r="419" s="81" customFormat="1" ht="15.75"/>
    <row r="420" s="81" customFormat="1" ht="15.75"/>
    <row r="421" s="81" customFormat="1" ht="15.75"/>
    <row r="422" s="81" customFormat="1" ht="15.75"/>
    <row r="423" s="81" customFormat="1" ht="15.75"/>
    <row r="424" s="81" customFormat="1" ht="15.75"/>
    <row r="425" s="81" customFormat="1" ht="15.75"/>
    <row r="426" s="81" customFormat="1" ht="15.75"/>
    <row r="427" s="81" customFormat="1" ht="15.75"/>
    <row r="428" s="81" customFormat="1" ht="15.75"/>
    <row r="429" s="81" customFormat="1" ht="15.75"/>
    <row r="430" s="81" customFormat="1" ht="15.75"/>
    <row r="431" s="81" customFormat="1" ht="15.75"/>
    <row r="432" s="81" customFormat="1" ht="15.75"/>
    <row r="433" s="81" customFormat="1" ht="15.75"/>
    <row r="434" s="81" customFormat="1" ht="15.75"/>
    <row r="435" s="81" customFormat="1" ht="15.75"/>
    <row r="436" s="81" customFormat="1" ht="15.75"/>
    <row r="437" s="81" customFormat="1" ht="15.75"/>
    <row r="438" s="81" customFormat="1" ht="15.75"/>
    <row r="439" s="81" customFormat="1" ht="15.75"/>
    <row r="440" s="81" customFormat="1" ht="15.75"/>
    <row r="441" s="81" customFormat="1" ht="15.75"/>
    <row r="442" s="81" customFormat="1" ht="15.75"/>
    <row r="443" s="81" customFormat="1" ht="15.75"/>
    <row r="444" s="81" customFormat="1" ht="15.75"/>
    <row r="445" s="81" customFormat="1" ht="15.75"/>
    <row r="446" s="81" customFormat="1" ht="15.75"/>
    <row r="447" s="81" customFormat="1" ht="15.75"/>
    <row r="448" s="81" customFormat="1" ht="15.75"/>
    <row r="449" s="81" customFormat="1" ht="15.75"/>
    <row r="450" s="81" customFormat="1" ht="15.75"/>
    <row r="451" s="81" customFormat="1" ht="15.75"/>
    <row r="452" s="81" customFormat="1" ht="15.75"/>
    <row r="453" s="81" customFormat="1" ht="15.75"/>
    <row r="454" s="81" customFormat="1" ht="15.75"/>
    <row r="455" s="81" customFormat="1" ht="15.75"/>
    <row r="456" s="81" customFormat="1" ht="15.75"/>
    <row r="457" s="81" customFormat="1" ht="15.75"/>
    <row r="458" s="81" customFormat="1" ht="15.75"/>
    <row r="459" s="81" customFormat="1" ht="15.75"/>
    <row r="460" s="81" customFormat="1" ht="15.75"/>
    <row r="461" s="81" customFormat="1" ht="15.75"/>
    <row r="462" s="81" customFormat="1" ht="15.75"/>
    <row r="463" s="81" customFormat="1" ht="15.75"/>
    <row r="464" s="81" customFormat="1" ht="15.75"/>
    <row r="465" s="81" customFormat="1" ht="15.75"/>
    <row r="466" s="81" customFormat="1" ht="15.75"/>
    <row r="467" s="81" customFormat="1" ht="15.75"/>
    <row r="468" s="81" customFormat="1" ht="15.75"/>
    <row r="469" s="81" customFormat="1" ht="15.75"/>
    <row r="470" s="81" customFormat="1" ht="15.75"/>
    <row r="471" s="81" customFormat="1" ht="15.75"/>
    <row r="472" s="81" customFormat="1" ht="15.75"/>
    <row r="473" s="81" customFormat="1" ht="15.75"/>
    <row r="474" s="81" customFormat="1" ht="15.75"/>
    <row r="475" s="81" customFormat="1" ht="15.75"/>
    <row r="476" s="81" customFormat="1" ht="15.75"/>
    <row r="477" s="81" customFormat="1" ht="15.75"/>
    <row r="478" s="81" customFormat="1" ht="15.75"/>
    <row r="479" s="81" customFormat="1" ht="15.75"/>
    <row r="480" s="81" customFormat="1" ht="15.75"/>
    <row r="481" s="81" customFormat="1" ht="15.75"/>
    <row r="482" s="81" customFormat="1" ht="15.75"/>
    <row r="483" s="81" customFormat="1" ht="15.75"/>
    <row r="484" s="81" customFormat="1" ht="15.75"/>
    <row r="485" s="81" customFormat="1" ht="15.75"/>
    <row r="486" s="81" customFormat="1" ht="15.75"/>
    <row r="487" s="81" customFormat="1" ht="15.75"/>
    <row r="488" s="81" customFormat="1" ht="15.75"/>
    <row r="489" s="81" customFormat="1" ht="15.75"/>
    <row r="490" s="81" customFormat="1" ht="15.75"/>
    <row r="491" s="81" customFormat="1" ht="15.75"/>
    <row r="492" s="81" customFormat="1" ht="15.75"/>
    <row r="493" s="81" customFormat="1" ht="15.75"/>
    <row r="494" s="81" customFormat="1" ht="15.75"/>
    <row r="495" s="81" customFormat="1" ht="15.75"/>
    <row r="496" s="81" customFormat="1" ht="15.75"/>
    <row r="497" s="81" customFormat="1" ht="15.75"/>
    <row r="498" s="81" customFormat="1" ht="15.75"/>
    <row r="499" s="81" customFormat="1" ht="15.75"/>
    <row r="500" s="81" customFormat="1" ht="15.75"/>
    <row r="501" s="81" customFormat="1" ht="15.75"/>
    <row r="502" s="81" customFormat="1" ht="15.75"/>
    <row r="503" s="81" customFormat="1" ht="15.75"/>
    <row r="504" s="81" customFormat="1" ht="15.75"/>
    <row r="505" s="81" customFormat="1" ht="15.75"/>
    <row r="506" s="81" customFormat="1" ht="15.75"/>
    <row r="507" s="81" customFormat="1" ht="15.75"/>
    <row r="508" s="81" customFormat="1" ht="15.75"/>
    <row r="509" s="81" customFormat="1" ht="15.75"/>
    <row r="510" s="81" customFormat="1" ht="15.75"/>
    <row r="511" s="81" customFormat="1" ht="15.75"/>
    <row r="512" s="81" customFormat="1" ht="15.75"/>
    <row r="513" s="81" customFormat="1" ht="15.75"/>
    <row r="514" s="81" customFormat="1" ht="15.75"/>
    <row r="515" s="81" customFormat="1" ht="15.75"/>
    <row r="516" s="81" customFormat="1" ht="15.75"/>
    <row r="517" s="81" customFormat="1" ht="15.75"/>
    <row r="518" s="81" customFormat="1" ht="15.75"/>
    <row r="519" s="81" customFormat="1" ht="15.75"/>
    <row r="520" s="81" customFormat="1" ht="15.75"/>
    <row r="521" s="81" customFormat="1" ht="15.75"/>
    <row r="522" s="81" customFormat="1" ht="15.75"/>
    <row r="523" s="81" customFormat="1" ht="15.75"/>
    <row r="524" s="81" customFormat="1" ht="15.75"/>
    <row r="525" s="81" customFormat="1" ht="15.75"/>
    <row r="526" s="81" customFormat="1" ht="15.75"/>
    <row r="527" s="81" customFormat="1" ht="15.75"/>
    <row r="528" s="81" customFormat="1" ht="15.75"/>
    <row r="529" s="81" customFormat="1" ht="15.75"/>
    <row r="530" s="81" customFormat="1" ht="15.75"/>
    <row r="531" s="81" customFormat="1" ht="15.75"/>
    <row r="532" s="81" customFormat="1" ht="15.75"/>
    <row r="533" s="81" customFormat="1" ht="15.75"/>
    <row r="534" s="81" customFormat="1" ht="15.75"/>
    <row r="535" s="81" customFormat="1" ht="15.75"/>
    <row r="536" s="81" customFormat="1" ht="15.75"/>
    <row r="537" s="81" customFormat="1" ht="15.75"/>
    <row r="538" s="81" customFormat="1" ht="15.75"/>
    <row r="539" s="81" customFormat="1" ht="15.75"/>
    <row r="540" s="81" customFormat="1" ht="15.75"/>
    <row r="541" s="81" customFormat="1" ht="15.75"/>
    <row r="542" s="81" customFormat="1" ht="15.75"/>
    <row r="543" s="81" customFormat="1" ht="15.75"/>
    <row r="544" s="81" customFormat="1" ht="15.75"/>
    <row r="545" s="81" customFormat="1" ht="15.75"/>
    <row r="546" s="81" customFormat="1" ht="15.75"/>
    <row r="547" s="81" customFormat="1" ht="15.75"/>
    <row r="548" s="81" customFormat="1" ht="15.75"/>
    <row r="549" s="81" customFormat="1" ht="15.75"/>
    <row r="550" s="81" customFormat="1" ht="15.75"/>
    <row r="551" s="81" customFormat="1" ht="15.75"/>
    <row r="552" s="81" customFormat="1" ht="15.75"/>
    <row r="553" s="81" customFormat="1" ht="15.75"/>
    <row r="554" s="81" customFormat="1" ht="15.75"/>
    <row r="555" s="81" customFormat="1" ht="15.75"/>
    <row r="556" s="81" customFormat="1" ht="15.75"/>
    <row r="557" s="81" customFormat="1" ht="15.75"/>
    <row r="558" s="81" customFormat="1" ht="15.75"/>
    <row r="559" s="81" customFormat="1" ht="15.75"/>
    <row r="560" s="81" customFormat="1" ht="15.75"/>
    <row r="561" s="81" customFormat="1" ht="15.75"/>
    <row r="562" s="81" customFormat="1" ht="15.75"/>
    <row r="563" s="81" customFormat="1" ht="15.75"/>
    <row r="564" s="81" customFormat="1" ht="15.75"/>
    <row r="565" s="81" customFormat="1" ht="15.75"/>
    <row r="566" s="81" customFormat="1" ht="15.75"/>
    <row r="567" s="81" customFormat="1" ht="15.75"/>
    <row r="568" s="81" customFormat="1" ht="15.75"/>
    <row r="569" s="81" customFormat="1" ht="15.75"/>
    <row r="570" s="81" customFormat="1" ht="15.75"/>
    <row r="571" s="81" customFormat="1" ht="15.75"/>
    <row r="572" s="81" customFormat="1" ht="15.75"/>
    <row r="573" s="81" customFormat="1" ht="15.75"/>
    <row r="574" s="81" customFormat="1" ht="15.75"/>
    <row r="575" s="81" customFormat="1" ht="15.75"/>
    <row r="576" s="81" customFormat="1" ht="15.75"/>
    <row r="577" s="81" customFormat="1" ht="15.75"/>
    <row r="578" s="81" customFormat="1" ht="15.75"/>
    <row r="579" s="81" customFormat="1" ht="15.75"/>
    <row r="580" s="81" customFormat="1" ht="15.75"/>
    <row r="581" s="81" customFormat="1" ht="15.75"/>
    <row r="582" s="81" customFormat="1" ht="15.75"/>
    <row r="583" s="81" customFormat="1" ht="15.75"/>
    <row r="584" s="81" customFormat="1" ht="15.75"/>
    <row r="585" s="81" customFormat="1" ht="15.75"/>
    <row r="586" s="81" customFormat="1" ht="15.75"/>
    <row r="587" s="81" customFormat="1" ht="15.75"/>
    <row r="588" s="81" customFormat="1" ht="15.75"/>
    <row r="589" s="81" customFormat="1" ht="15.75"/>
    <row r="590" s="81" customFormat="1" ht="15.75"/>
    <row r="591" s="81" customFormat="1" ht="15.75"/>
    <row r="592" s="81" customFormat="1" ht="15.75"/>
    <row r="593" s="81" customFormat="1" ht="15.75"/>
    <row r="594" s="81" customFormat="1" ht="15.75"/>
    <row r="595" s="81" customFormat="1" ht="15.75"/>
    <row r="596" s="81" customFormat="1" ht="15.75"/>
    <row r="597" s="81" customFormat="1" ht="15.75"/>
    <row r="598" s="81" customFormat="1" ht="15.75"/>
    <row r="599" s="81" customFormat="1" ht="15.75"/>
    <row r="600" s="81" customFormat="1" ht="15.75"/>
    <row r="601" s="81" customFormat="1" ht="15.75"/>
    <row r="602" s="81" customFormat="1" ht="15.75"/>
    <row r="603" s="81" customFormat="1" ht="15.75"/>
    <row r="604" s="81" customFormat="1" ht="15.75"/>
    <row r="605" s="81" customFormat="1" ht="15.75"/>
    <row r="606" s="81" customFormat="1" ht="15.75"/>
    <row r="607" s="81" customFormat="1" ht="15.75"/>
    <row r="608" s="81" customFormat="1" ht="15.75"/>
    <row r="609" s="81" customFormat="1" ht="15.75"/>
    <row r="610" s="81" customFormat="1" ht="15.75"/>
    <row r="611" s="81" customFormat="1" ht="15.75"/>
    <row r="612" s="81" customFormat="1" ht="15.75"/>
    <row r="613" s="81" customFormat="1" ht="15.75"/>
    <row r="614" s="81" customFormat="1" ht="15.75"/>
    <row r="615" s="81" customFormat="1" ht="15.75"/>
    <row r="616" s="81" customFormat="1" ht="15.75"/>
    <row r="617" s="81" customFormat="1" ht="15.75"/>
    <row r="618" s="81" customFormat="1" ht="15.75"/>
    <row r="619" s="81" customFormat="1" ht="15.75"/>
    <row r="620" s="81" customFormat="1" ht="15.75"/>
    <row r="621" s="81" customFormat="1" ht="15.75"/>
    <row r="622" s="81" customFormat="1" ht="15.75"/>
    <row r="623" s="81" customFormat="1" ht="15.75"/>
    <row r="624" s="81" customFormat="1" ht="15.75"/>
    <row r="625" s="81" customFormat="1" ht="15.75"/>
    <row r="626" s="81" customFormat="1" ht="15.75"/>
    <row r="627" s="81" customFormat="1" ht="15.75"/>
    <row r="628" s="81" customFormat="1" ht="15.75"/>
    <row r="629" s="81" customFormat="1" ht="15.75"/>
    <row r="630" s="81" customFormat="1" ht="15.75"/>
    <row r="631" s="81" customFormat="1" ht="15.75"/>
    <row r="632" s="81" customFormat="1" ht="15.75"/>
    <row r="633" s="81" customFormat="1" ht="15.75"/>
    <row r="634" s="81" customFormat="1" ht="15.75"/>
    <row r="635" s="81" customFormat="1" ht="15.75"/>
    <row r="636" s="81" customFormat="1" ht="15.75"/>
    <row r="637" s="81" customFormat="1" ht="15.75"/>
    <row r="638" s="81" customFormat="1" ht="15.75"/>
    <row r="639" s="81" customFormat="1" ht="15.75"/>
    <row r="640" s="81" customFormat="1" ht="15.75"/>
    <row r="641" s="81" customFormat="1" ht="15.75"/>
    <row r="642" s="81" customFormat="1" ht="15.75"/>
    <row r="643" s="81" customFormat="1" ht="15.75"/>
    <row r="644" s="81" customFormat="1" ht="15.75"/>
    <row r="645" s="81" customFormat="1" ht="15.75"/>
    <row r="646" s="81" customFormat="1" ht="15.75"/>
    <row r="647" s="81" customFormat="1" ht="15.75"/>
    <row r="648" s="81" customFormat="1" ht="15.75"/>
    <row r="649" s="81" customFormat="1" ht="15.75"/>
    <row r="650" s="81" customFormat="1" ht="15.75"/>
    <row r="651" s="81" customFormat="1" ht="15.75"/>
    <row r="652" s="81" customFormat="1" ht="15.75"/>
    <row r="653" s="81" customFormat="1" ht="15.75"/>
    <row r="654" s="81" customFormat="1" ht="15.75"/>
    <row r="655" s="81" customFormat="1" ht="15.75"/>
    <row r="656" s="81" customFormat="1" ht="15.75"/>
    <row r="657" s="81" customFormat="1" ht="15.75"/>
    <row r="658" s="81" customFormat="1" ht="15.75"/>
    <row r="659" s="81" customFormat="1" ht="15.75"/>
    <row r="660" s="81" customFormat="1" ht="15.75"/>
    <row r="661" s="81" customFormat="1" ht="15.75"/>
    <row r="662" s="81" customFormat="1" ht="15.75"/>
    <row r="663" s="81" customFormat="1" ht="15.75"/>
    <row r="664" s="81" customFormat="1" ht="15.75"/>
    <row r="665" s="81" customFormat="1" ht="15.75"/>
    <row r="666" s="81" customFormat="1" ht="15.75"/>
    <row r="667" s="81" customFormat="1" ht="15.75"/>
    <row r="668" s="81" customFormat="1" ht="15.75"/>
    <row r="669" s="81" customFormat="1" ht="15.75"/>
    <row r="670" s="81" customFormat="1" ht="15.75"/>
    <row r="671" s="81" customFormat="1" ht="15.75"/>
    <row r="672" s="81" customFormat="1" ht="15.75"/>
    <row r="673" s="81" customFormat="1" ht="15.75"/>
    <row r="674" s="81" customFormat="1" ht="15.75"/>
    <row r="675" s="81" customFormat="1" ht="15.75"/>
    <row r="676" s="81" customFormat="1" ht="15.75"/>
    <row r="677" s="81" customFormat="1" ht="15.75"/>
    <row r="678" s="81" customFormat="1" ht="15.75"/>
    <row r="679" s="81" customFormat="1" ht="15.75"/>
    <row r="680" s="81" customFormat="1" ht="15.75"/>
    <row r="681" s="81" customFormat="1" ht="15.75"/>
    <row r="682" s="81" customFormat="1" ht="15.75"/>
    <row r="683" s="81" customFormat="1" ht="15.75"/>
    <row r="684" s="81" customFormat="1" ht="15.75"/>
    <row r="685" s="81" customFormat="1" ht="15.75"/>
    <row r="686" s="81" customFormat="1" ht="15.75"/>
    <row r="687" s="81" customFormat="1" ht="15.75"/>
    <row r="688" s="81" customFormat="1" ht="15.75"/>
    <row r="689" s="81" customFormat="1" ht="15.75"/>
    <row r="690" s="81" customFormat="1" ht="15.75"/>
    <row r="691" s="81" customFormat="1" ht="15.75"/>
    <row r="692" s="81" customFormat="1" ht="15.75"/>
    <row r="693" s="81" customFormat="1" ht="15.75"/>
    <row r="694" s="81" customFormat="1" ht="15.75"/>
    <row r="695" s="81" customFormat="1" ht="15.75"/>
    <row r="696" s="81" customFormat="1" ht="15.75"/>
    <row r="697" s="81" customFormat="1" ht="15.75"/>
    <row r="698" s="81" customFormat="1" ht="15.75"/>
    <row r="699" s="81" customFormat="1" ht="15.75"/>
    <row r="700" s="81" customFormat="1" ht="15.75"/>
    <row r="701" s="81" customFormat="1" ht="15.75"/>
    <row r="702" s="81" customFormat="1" ht="15.75"/>
    <row r="703" s="81" customFormat="1" ht="15.75"/>
    <row r="704" s="81" customFormat="1" ht="15.75"/>
    <row r="705" s="81" customFormat="1" ht="15.75"/>
    <row r="706" s="81" customFormat="1" ht="15.75"/>
    <row r="707" s="81" customFormat="1" ht="15.75"/>
    <row r="708" s="81" customFormat="1" ht="15.75"/>
    <row r="709" s="81" customFormat="1" ht="15.75"/>
    <row r="710" s="81" customFormat="1" ht="15.75"/>
    <row r="711" s="81" customFormat="1" ht="15.75"/>
    <row r="712" s="81" customFormat="1" ht="15.75"/>
    <row r="713" s="81" customFormat="1" ht="15.75"/>
    <row r="714" s="81" customFormat="1" ht="15.75"/>
    <row r="715" s="81" customFormat="1" ht="15.75"/>
    <row r="716" s="81" customFormat="1" ht="15.75"/>
    <row r="717" s="81" customFormat="1" ht="15.75"/>
    <row r="718" s="81" customFormat="1" ht="15.75"/>
    <row r="719" s="81" customFormat="1" ht="15.75"/>
    <row r="720" s="81" customFormat="1" ht="15.75"/>
    <row r="721" s="81" customFormat="1" ht="15.75"/>
    <row r="722" s="81" customFormat="1" ht="15.75"/>
    <row r="723" s="81" customFormat="1" ht="15.75"/>
    <row r="724" s="81" customFormat="1" ht="15.75"/>
    <row r="725" s="81" customFormat="1" ht="15.75"/>
    <row r="726" s="81" customFormat="1" ht="15.75"/>
    <row r="727" s="81" customFormat="1" ht="15.75"/>
    <row r="728" s="81" customFormat="1" ht="15.75"/>
    <row r="729" s="81" customFormat="1" ht="15.75"/>
    <row r="730" s="81" customFormat="1" ht="15.75"/>
    <row r="731" s="81" customFormat="1" ht="15.75"/>
    <row r="732" s="81" customFormat="1" ht="15.75"/>
    <row r="733" s="81" customFormat="1" ht="15.75"/>
    <row r="734" s="81" customFormat="1" ht="15.75"/>
    <row r="735" s="81" customFormat="1" ht="15.75"/>
    <row r="736" s="81" customFormat="1" ht="15.75"/>
    <row r="737" s="81" customFormat="1" ht="15.75"/>
    <row r="738" s="81" customFormat="1" ht="15.75"/>
    <row r="739" s="81" customFormat="1" ht="15.75"/>
    <row r="740" s="81" customFormat="1" ht="15.75"/>
    <row r="741" s="81" customFormat="1" ht="15.75"/>
    <row r="742" s="81" customFormat="1" ht="15.75"/>
    <row r="743" s="81" customFormat="1" ht="15.75"/>
    <row r="744" s="81" customFormat="1" ht="15.75"/>
    <row r="745" s="81" customFormat="1" ht="15.75"/>
    <row r="746" s="81" customFormat="1" ht="15.75"/>
    <row r="747" s="81" customFormat="1" ht="15.75"/>
    <row r="748" s="81" customFormat="1" ht="15.75"/>
    <row r="749" s="81" customFormat="1" ht="15.75"/>
    <row r="750" s="81" customFormat="1" ht="15.75"/>
    <row r="751" s="81" customFormat="1" ht="15.75"/>
    <row r="752" s="81" customFormat="1" ht="15.75"/>
    <row r="753" s="81" customFormat="1" ht="15.75"/>
    <row r="754" s="81" customFormat="1" ht="15.75"/>
    <row r="755" s="81" customFormat="1" ht="15.75"/>
    <row r="756" s="81" customFormat="1" ht="15.75"/>
    <row r="757" s="81" customFormat="1" ht="15.75"/>
    <row r="758" s="81" customFormat="1" ht="15.75"/>
    <row r="759" s="81" customFormat="1" ht="15.75"/>
    <row r="760" s="81" customFormat="1" ht="15.75"/>
    <row r="761" s="81" customFormat="1" ht="15.75"/>
    <row r="762" s="81" customFormat="1" ht="15.75"/>
    <row r="763" s="81" customFormat="1" ht="15.75"/>
    <row r="764" s="81" customFormat="1" ht="15.75"/>
    <row r="765" s="81" customFormat="1" ht="15.75"/>
    <row r="766" s="81" customFormat="1" ht="15.75"/>
    <row r="767" s="81" customFormat="1" ht="15.75"/>
    <row r="768" s="81" customFormat="1" ht="15.75"/>
    <row r="769" s="81" customFormat="1" ht="15.75"/>
    <row r="770" s="81" customFormat="1" ht="15.75"/>
    <row r="771" s="81" customFormat="1" ht="15.75"/>
    <row r="772" s="81" customFormat="1" ht="15.75"/>
    <row r="773" s="81" customFormat="1" ht="15.75"/>
    <row r="774" s="81" customFormat="1" ht="15.75"/>
    <row r="775" s="81" customFormat="1" ht="15.75"/>
    <row r="776" s="81" customFormat="1" ht="15.75"/>
    <row r="777" s="81" customFormat="1" ht="15.75"/>
    <row r="778" s="81" customFormat="1" ht="15.75"/>
    <row r="779" s="81" customFormat="1" ht="15.75"/>
    <row r="780" s="81" customFormat="1" ht="15.75"/>
    <row r="781" s="81" customFormat="1" ht="15.75"/>
    <row r="782" s="81" customFormat="1" ht="15.75"/>
    <row r="783" s="81" customFormat="1" ht="15.75"/>
    <row r="784" s="81" customFormat="1" ht="15.75"/>
    <row r="785" s="81" customFormat="1" ht="15.75"/>
    <row r="786" s="81" customFormat="1" ht="15.75"/>
    <row r="787" s="81" customFormat="1" ht="15.75"/>
    <row r="788" s="81" customFormat="1" ht="15.75"/>
    <row r="789" s="81" customFormat="1" ht="15.75"/>
    <row r="790" s="81" customFormat="1" ht="15.75"/>
    <row r="791" s="81" customFormat="1" ht="15.75"/>
    <row r="792" s="81" customFormat="1" ht="15.75"/>
    <row r="793" s="81" customFormat="1" ht="15.75"/>
    <row r="794" s="81" customFormat="1" ht="15.75"/>
    <row r="795" s="81" customFormat="1" ht="15.75"/>
    <row r="796" s="81" customFormat="1" ht="15.75"/>
    <row r="797" s="81" customFormat="1" ht="15.75"/>
    <row r="798" s="81" customFormat="1" ht="15.75"/>
    <row r="799" s="81" customFormat="1" ht="15.75"/>
    <row r="800" s="81" customFormat="1" ht="15.75"/>
    <row r="801" s="81" customFormat="1" ht="15.75"/>
    <row r="802" s="81" customFormat="1" ht="15.75"/>
    <row r="803" s="81" customFormat="1" ht="15.75"/>
    <row r="804" s="81" customFormat="1" ht="15.75"/>
    <row r="805" s="81" customFormat="1" ht="15.75"/>
    <row r="806" s="81" customFormat="1" ht="15.75"/>
    <row r="807" s="81" customFormat="1" ht="15.75"/>
    <row r="808" s="81" customFormat="1" ht="15.75"/>
    <row r="809" s="81" customFormat="1" ht="15.75"/>
    <row r="810" s="81" customFormat="1" ht="15.75"/>
    <row r="811" s="81" customFormat="1" ht="15.75"/>
    <row r="812" s="81" customFormat="1" ht="15.75"/>
    <row r="813" s="81" customFormat="1" ht="15.75"/>
    <row r="814" s="81" customFormat="1" ht="15.75"/>
    <row r="815" s="81" customFormat="1" ht="15.75"/>
    <row r="816" s="81" customFormat="1" ht="15.75"/>
    <row r="817" s="81" customFormat="1" ht="15.75"/>
    <row r="818" s="81" customFormat="1" ht="15.75"/>
    <row r="819" s="81" customFormat="1" ht="15.75"/>
    <row r="820" s="81" customFormat="1" ht="15.75"/>
    <row r="821" s="81" customFormat="1" ht="15.75"/>
    <row r="822" s="81" customFormat="1" ht="15.75"/>
    <row r="823" s="81" customFormat="1" ht="15.75"/>
    <row r="824" s="81" customFormat="1" ht="15.75"/>
    <row r="825" s="81" customFormat="1" ht="15.75"/>
    <row r="826" s="81" customFormat="1" ht="15.75"/>
    <row r="827" s="81" customFormat="1" ht="15.75"/>
    <row r="828" s="81" customFormat="1" ht="15.75"/>
    <row r="829" s="81" customFormat="1" ht="15.75"/>
    <row r="830" s="81" customFormat="1" ht="15.75"/>
    <row r="831" s="81" customFormat="1" ht="15.75"/>
    <row r="832" s="81" customFormat="1" ht="15.75"/>
    <row r="833" s="81" customFormat="1" ht="15.75"/>
    <row r="834" s="81" customFormat="1" ht="15.75"/>
    <row r="835" s="81" customFormat="1" ht="15.75"/>
    <row r="836" s="81" customFormat="1" ht="15.75"/>
    <row r="837" s="81" customFormat="1" ht="15.75"/>
    <row r="838" s="81" customFormat="1" ht="15.75"/>
    <row r="839" s="81" customFormat="1" ht="15.75"/>
    <row r="840" s="81" customFormat="1" ht="15.75"/>
    <row r="841" s="81" customFormat="1" ht="15.75"/>
    <row r="842" s="81" customFormat="1" ht="15.75"/>
    <row r="843" s="81" customFormat="1" ht="15.75"/>
    <row r="844" s="81" customFormat="1" ht="15.75"/>
    <row r="845" s="81" customFormat="1" ht="15.75"/>
    <row r="846" s="81" customFormat="1" ht="15.75"/>
    <row r="847" s="81" customFormat="1" ht="15.75"/>
    <row r="848" s="81" customFormat="1" ht="15.75"/>
    <row r="849" s="81" customFormat="1" ht="15.75"/>
    <row r="850" s="81" customFormat="1" ht="15.75"/>
    <row r="851" s="81" customFormat="1" ht="15.75"/>
    <row r="852" s="81" customFormat="1" ht="15.75"/>
    <row r="853" s="81" customFormat="1" ht="15.75"/>
    <row r="854" s="81" customFormat="1" ht="15.75"/>
    <row r="855" s="81" customFormat="1" ht="15.75"/>
    <row r="856" s="81" customFormat="1" ht="15.75"/>
    <row r="857" s="81" customFormat="1" ht="15.75"/>
    <row r="858" s="81" customFormat="1" ht="15.75"/>
    <row r="859" s="81" customFormat="1" ht="15.75"/>
    <row r="860" s="81" customFormat="1" ht="15.75"/>
    <row r="861" s="81" customFormat="1" ht="15.75"/>
    <row r="862" s="81" customFormat="1" ht="15.75"/>
    <row r="863" s="81" customFormat="1" ht="15.75"/>
    <row r="864" s="81" customFormat="1" ht="15.75"/>
    <row r="865" s="81" customFormat="1" ht="15.75"/>
    <row r="866" s="81" customFormat="1" ht="15.75"/>
    <row r="867" s="81" customFormat="1" ht="15.75"/>
    <row r="868" s="81" customFormat="1" ht="15.75"/>
    <row r="869" s="81" customFormat="1" ht="15.75"/>
    <row r="870" s="81" customFormat="1" ht="15.75"/>
    <row r="871" s="81" customFormat="1" ht="15.75"/>
    <row r="872" s="81" customFormat="1" ht="15.75"/>
    <row r="873" s="81" customFormat="1" ht="15.75"/>
    <row r="874" s="81" customFormat="1" ht="15.75"/>
    <row r="875" s="81" customFormat="1" ht="15.75"/>
    <row r="876" s="81" customFormat="1" ht="15.75"/>
    <row r="877" s="81" customFormat="1" ht="15.75"/>
    <row r="878" s="81" customFormat="1" ht="15.75"/>
    <row r="879" s="81" customFormat="1" ht="15.75"/>
    <row r="880" s="81" customFormat="1" ht="15.75"/>
    <row r="881" s="81" customFormat="1" ht="15.75"/>
    <row r="882" s="81" customFormat="1" ht="15.75"/>
    <row r="883" s="81" customFormat="1" ht="15.75"/>
    <row r="884" s="81" customFormat="1" ht="15.75"/>
    <row r="885" s="81" customFormat="1" ht="15.75"/>
    <row r="886" s="81" customFormat="1" ht="15.75"/>
    <row r="887" s="81" customFormat="1" ht="15.75"/>
    <row r="888" s="81" customFormat="1" ht="15.75"/>
    <row r="889" s="81" customFormat="1" ht="15.75"/>
    <row r="890" s="81" customFormat="1" ht="15.75"/>
    <row r="891" s="81" customFormat="1" ht="15.75"/>
    <row r="892" s="81" customFormat="1" ht="15.75"/>
    <row r="893" s="81" customFormat="1" ht="15.75"/>
    <row r="894" s="81" customFormat="1" ht="15.75"/>
    <row r="895" s="81" customFormat="1" ht="15.75"/>
    <row r="896" s="81" customFormat="1" ht="15.75"/>
    <row r="897" s="81" customFormat="1" ht="15.75"/>
    <row r="898" s="81" customFormat="1" ht="15.75"/>
    <row r="899" s="81" customFormat="1" ht="15.75"/>
    <row r="900" s="81" customFormat="1" ht="15.75"/>
    <row r="901" s="81" customFormat="1" ht="15.75"/>
    <row r="902" s="81" customFormat="1" ht="15.75"/>
    <row r="903" s="81" customFormat="1" ht="15.75"/>
    <row r="904" s="81" customFormat="1" ht="15.75"/>
    <row r="905" s="81" customFormat="1" ht="15.75"/>
    <row r="906" s="81" customFormat="1" ht="15.75"/>
    <row r="907" s="81" customFormat="1" ht="15.75"/>
    <row r="908" s="81" customFormat="1" ht="15.75"/>
    <row r="909" s="81" customFormat="1" ht="15.75"/>
    <row r="910" s="81" customFormat="1" ht="15.75"/>
    <row r="911" s="81" customFormat="1" ht="15.75"/>
    <row r="912" s="81" customFormat="1" ht="15.75"/>
    <row r="913" s="81" customFormat="1" ht="15.75"/>
    <row r="914" s="81" customFormat="1" ht="15.75"/>
    <row r="915" s="81" customFormat="1" ht="15.75"/>
    <row r="916" s="81" customFormat="1" ht="15.75"/>
    <row r="917" s="81" customFormat="1" ht="15.75"/>
    <row r="918" s="81" customFormat="1" ht="15.75"/>
    <row r="919" s="81" customFormat="1" ht="15.75"/>
    <row r="920" s="81" customFormat="1" ht="15.75"/>
    <row r="921" s="81" customFormat="1" ht="15.75"/>
    <row r="922" s="81" customFormat="1" ht="15.75"/>
    <row r="923" s="81" customFormat="1" ht="15.75"/>
    <row r="924" s="81" customFormat="1" ht="15.75"/>
    <row r="925" s="81" customFormat="1" ht="15.75"/>
    <row r="926" s="81" customFormat="1" ht="15.75"/>
    <row r="927" s="81" customFormat="1" ht="15.75"/>
    <row r="928" s="81" customFormat="1" ht="15.75"/>
    <row r="929" s="81" customFormat="1" ht="15.75"/>
    <row r="930" s="81" customFormat="1" ht="15.75"/>
    <row r="931" s="81" customFormat="1" ht="15.75"/>
    <row r="932" s="81" customFormat="1" ht="15.75"/>
    <row r="933" s="81" customFormat="1" ht="15.75"/>
    <row r="934" s="81" customFormat="1" ht="15.75"/>
    <row r="935" s="81" customFormat="1" ht="15.75"/>
    <row r="936" s="81" customFormat="1" ht="15.75"/>
    <row r="937" s="81" customFormat="1" ht="15.75"/>
    <row r="938" s="81" customFormat="1" ht="15.75"/>
    <row r="939" s="81" customFormat="1" ht="15.75"/>
    <row r="940" s="81" customFormat="1" ht="15.75"/>
    <row r="941" s="81" customFormat="1" ht="15.75"/>
    <row r="942" s="81" customFormat="1" ht="15.75"/>
    <row r="943" s="81" customFormat="1" ht="15.75"/>
    <row r="944" s="81" customFormat="1" ht="15.75"/>
    <row r="945" s="81" customFormat="1" ht="15.75"/>
    <row r="946" s="81" customFormat="1" ht="15.75"/>
    <row r="947" s="81" customFormat="1" ht="15.75"/>
    <row r="948" s="81" customFormat="1" ht="15.75"/>
    <row r="949" s="81" customFormat="1" ht="15.75"/>
    <row r="950" s="81" customFormat="1" ht="15.75"/>
    <row r="951" s="81" customFormat="1" ht="15.75"/>
    <row r="952" s="81" customFormat="1" ht="15.75"/>
    <row r="953" s="81" customFormat="1" ht="15.75"/>
    <row r="954" s="81" customFormat="1" ht="15.75"/>
    <row r="955" s="81" customFormat="1" ht="15.75"/>
    <row r="956" s="81" customFormat="1" ht="15.75"/>
    <row r="957" s="81" customFormat="1" ht="15.75"/>
    <row r="958" s="81" customFormat="1" ht="15.75"/>
    <row r="959" s="81" customFormat="1" ht="15.75"/>
    <row r="960" s="81" customFormat="1" ht="15.75"/>
    <row r="961" s="81" customFormat="1" ht="15.75"/>
    <row r="962" s="81" customFormat="1" ht="15.75"/>
    <row r="963" s="81" customFormat="1" ht="15.75"/>
    <row r="964" s="81" customFormat="1" ht="15.75"/>
    <row r="965" s="81" customFormat="1" ht="15.75"/>
    <row r="966" s="81" customFormat="1" ht="15.75"/>
    <row r="967" s="81" customFormat="1" ht="15.75"/>
    <row r="968" s="81" customFormat="1" ht="15.75"/>
    <row r="969" s="81" customFormat="1" ht="15.75"/>
    <row r="970" s="81" customFormat="1" ht="15.75"/>
    <row r="971" s="81" customFormat="1" ht="15.75"/>
    <row r="972" s="81" customFormat="1" ht="15.75"/>
    <row r="973" s="81" customFormat="1" ht="15.75"/>
    <row r="974" s="81" customFormat="1" ht="15.75"/>
    <row r="975" s="81" customFormat="1" ht="15.75"/>
    <row r="976" s="81" customFormat="1" ht="15.75"/>
    <row r="977" s="81" customFormat="1" ht="15.75"/>
    <row r="978" s="81" customFormat="1" ht="15.75"/>
    <row r="979" s="81" customFormat="1" ht="15.75"/>
    <row r="980" s="81" customFormat="1" ht="15.75"/>
    <row r="981" s="81" customFormat="1" ht="15.75"/>
    <row r="982" s="81" customFormat="1" ht="15.75"/>
    <row r="983" s="81" customFormat="1" ht="15.75"/>
    <row r="984" s="81" customFormat="1" ht="15.75"/>
    <row r="985" s="81" customFormat="1" ht="15.75"/>
    <row r="986" s="81" customFormat="1" ht="15.75"/>
    <row r="987" s="81" customFormat="1" ht="15.75"/>
    <row r="988" s="81" customFormat="1" ht="15.75"/>
    <row r="989" s="81" customFormat="1" ht="15.75"/>
    <row r="990" s="81" customFormat="1" ht="15.75"/>
    <row r="991" s="81" customFormat="1" ht="15.75"/>
    <row r="992" s="81" customFormat="1" ht="15.75"/>
    <row r="993" s="81" customFormat="1" ht="15.75"/>
    <row r="994" s="81" customFormat="1" ht="15.75"/>
    <row r="995" s="81" customFormat="1" ht="15.75"/>
    <row r="996" s="81" customFormat="1" ht="15.75"/>
    <row r="997" s="81" customFormat="1" ht="15.75"/>
    <row r="998" s="81" customFormat="1" ht="15.75"/>
    <row r="999" s="81" customFormat="1" ht="15.75"/>
    <row r="1000" s="81" customFormat="1" ht="15.75"/>
    <row r="1001" s="81" customFormat="1" ht="15.75"/>
    <row r="1002" s="81" customFormat="1" ht="15.75"/>
    <row r="1003" s="81" customFormat="1" ht="15.75"/>
    <row r="1004" s="81" customFormat="1" ht="15.75"/>
    <row r="1005" spans="1:11" s="81" customFormat="1" ht="15.75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</row>
  </sheetData>
  <sheetProtection password="FA9C" sheet="1" objects="1" scenarios="1" formatColumns="0" formatRows="0" selectLockedCells="1"/>
  <protectedRanges>
    <protectedRange sqref="B11:H11" name="Диапазон1_1"/>
    <protectedRange sqref="G14:H14 G16:H17" name="Диапазон1_1_1"/>
    <protectedRange sqref="G15:H15 G18:H18 G32:H32" name="Диапазон1_1_2"/>
    <protectedRange sqref="B19:H19 B24:H26 B22:H22 B28:H28 B31:H31" name="Диапазон1_1_3"/>
    <protectedRange sqref="B23:J23" name="Диапазон1_1_4"/>
  </protectedRanges>
  <mergeCells count="13">
    <mergeCell ref="D8:D9"/>
    <mergeCell ref="E8:E9"/>
    <mergeCell ref="F8:F9"/>
    <mergeCell ref="A2:K2"/>
    <mergeCell ref="G8:H8"/>
    <mergeCell ref="I8:I9"/>
    <mergeCell ref="J8:J9"/>
    <mergeCell ref="K8:K9"/>
    <mergeCell ref="A8:A9"/>
    <mergeCell ref="A4:K4"/>
    <mergeCell ref="A5:K5"/>
    <mergeCell ref="B8:B9"/>
    <mergeCell ref="C8:C9"/>
  </mergeCells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1116"/>
  <sheetViews>
    <sheetView zoomScalePageLayoutView="0" workbookViewId="0" topLeftCell="A17">
      <selection activeCell="A1" sqref="A1:G49"/>
    </sheetView>
  </sheetViews>
  <sheetFormatPr defaultColWidth="9.140625" defaultRowHeight="12.75"/>
  <cols>
    <col min="1" max="1" width="55.57421875" style="73" customWidth="1"/>
    <col min="2" max="2" width="12.421875" style="62" customWidth="1"/>
    <col min="3" max="3" width="12.8515625" style="62" customWidth="1"/>
    <col min="4" max="4" width="11.7109375" style="62" customWidth="1"/>
    <col min="5" max="5" width="10.8515625" style="62" customWidth="1"/>
    <col min="6" max="6" width="10.57421875" style="62" customWidth="1"/>
    <col min="7" max="7" width="9.140625" style="30" customWidth="1"/>
    <col min="8" max="12" width="9.8515625" style="30" bestFit="1" customWidth="1"/>
    <col min="13" max="13" width="9.28125" style="30" bestFit="1" customWidth="1"/>
    <col min="14" max="122" width="9.140625" style="30" customWidth="1"/>
    <col min="123" max="16384" width="9.140625" style="62" customWidth="1"/>
  </cols>
  <sheetData>
    <row r="1" s="30" customFormat="1" ht="15.75">
      <c r="A1" s="49"/>
    </row>
    <row r="2" spans="1:6" s="30" customFormat="1" ht="60.75" customHeight="1">
      <c r="A2" s="167" t="s">
        <v>73</v>
      </c>
      <c r="B2" s="167"/>
      <c r="C2" s="167"/>
      <c r="D2" s="167"/>
      <c r="E2" s="167"/>
      <c r="F2" s="167"/>
    </row>
    <row r="3" spans="1:3" s="30" customFormat="1" ht="15.75">
      <c r="A3" s="155"/>
      <c r="B3" s="155"/>
      <c r="C3" s="155"/>
    </row>
    <row r="4" spans="1:13" ht="15.75">
      <c r="A4" s="168" t="str">
        <f>СПРАВОЧНИК!B3</f>
        <v>ООО "Агентство Интеллект-Сервис"</v>
      </c>
      <c r="B4" s="168"/>
      <c r="C4" s="168"/>
      <c r="D4" s="168"/>
      <c r="E4" s="168"/>
      <c r="F4" s="168"/>
      <c r="G4" s="29"/>
      <c r="H4" s="29"/>
      <c r="I4" s="29"/>
      <c r="J4" s="29"/>
      <c r="K4" s="29"/>
      <c r="L4" s="29"/>
      <c r="M4" s="29"/>
    </row>
    <row r="5" spans="1:13" ht="15.75">
      <c r="A5" s="165" t="s">
        <v>58</v>
      </c>
      <c r="B5" s="165"/>
      <c r="C5" s="165"/>
      <c r="D5" s="165"/>
      <c r="E5" s="165"/>
      <c r="F5" s="165"/>
      <c r="G5" s="122"/>
      <c r="H5" s="122"/>
      <c r="I5" s="122"/>
      <c r="J5" s="122"/>
      <c r="K5" s="122"/>
      <c r="L5" s="29"/>
      <c r="M5" s="29"/>
    </row>
    <row r="6" spans="1:13" ht="15.75">
      <c r="A6" s="82"/>
      <c r="B6" s="82"/>
      <c r="C6" s="82"/>
      <c r="D6" s="82"/>
      <c r="E6" s="82"/>
      <c r="F6" s="82"/>
      <c r="G6" s="86"/>
      <c r="H6" s="86"/>
      <c r="I6" s="86"/>
      <c r="J6" s="86"/>
      <c r="K6" s="86"/>
      <c r="L6" s="29"/>
      <c r="M6" s="29"/>
    </row>
    <row r="7" spans="1:11" s="30" customFormat="1" ht="15.75">
      <c r="A7" s="82"/>
      <c r="B7" s="82"/>
      <c r="C7" s="82"/>
      <c r="D7" s="82"/>
      <c r="E7" s="82"/>
      <c r="F7" s="82"/>
      <c r="G7" s="81"/>
      <c r="H7" s="81"/>
      <c r="I7" s="81"/>
      <c r="J7" s="81"/>
      <c r="K7" s="81"/>
    </row>
    <row r="8" spans="1:6" ht="15.75">
      <c r="A8" s="113" t="s">
        <v>149</v>
      </c>
      <c r="B8" s="166" t="s">
        <v>74</v>
      </c>
      <c r="C8" s="166"/>
      <c r="D8" s="166"/>
      <c r="E8" s="166"/>
      <c r="F8" s="166"/>
    </row>
    <row r="9" spans="1:6" ht="31.5">
      <c r="A9" s="16" t="s">
        <v>151</v>
      </c>
      <c r="B9" s="38" t="str">
        <f>TEXT(СПРАВОЧНИК!$B$4,"0")&amp;" год"</f>
        <v>2017 год</v>
      </c>
      <c r="C9" s="38" t="str">
        <f>TEXT(СПРАВОЧНИК!$B$4+1,"0")&amp;" год"</f>
        <v>2018 год</v>
      </c>
      <c r="D9" s="38" t="str">
        <f>TEXT(СПРАВОЧНИК!$B$4+2,"0")&amp;" год"</f>
        <v>2019 год</v>
      </c>
      <c r="E9" s="38" t="str">
        <f>TEXT(СПРАВОЧНИК!$B$4+3,"0")&amp;" год"</f>
        <v>2020 год</v>
      </c>
      <c r="F9" s="38" t="str">
        <f>TEXT(СПРАВОЧНИК!$B$4+4,"0")&amp;" год"</f>
        <v>2021 год</v>
      </c>
    </row>
    <row r="10" spans="1:6" ht="15.75">
      <c r="A10" s="116" t="s">
        <v>150</v>
      </c>
      <c r="B10" s="113"/>
      <c r="C10" s="113"/>
      <c r="D10" s="114"/>
      <c r="E10" s="114"/>
      <c r="F10" s="114"/>
    </row>
    <row r="11" spans="1:6" ht="15.75">
      <c r="A11" s="115" t="s">
        <v>76</v>
      </c>
      <c r="B11" s="126">
        <f>'Приложение 2.1'!H13</f>
        <v>0</v>
      </c>
      <c r="C11" s="126">
        <f>IF((B11*1.015)&gt;100%,100%,B11*1.015)</f>
        <v>0</v>
      </c>
      <c r="D11" s="126">
        <f>IF((C11*1.015)&gt;100%,100%,C11*1.015)</f>
        <v>0</v>
      </c>
      <c r="E11" s="126">
        <f>IF((D11*1.015)&gt;100%,100%,D11*1.015)</f>
        <v>0</v>
      </c>
      <c r="F11" s="126">
        <f>IF((E11*1.015)&gt;100%,100%,E11*1.015)</f>
        <v>0</v>
      </c>
    </row>
    <row r="12" spans="1:6" ht="15.75">
      <c r="A12" s="116" t="s">
        <v>75</v>
      </c>
      <c r="B12" s="125">
        <f>'Приложение 2.1'!H16</f>
        <v>1</v>
      </c>
      <c r="C12" s="125">
        <f>ROUND(B12*1.015,0)</f>
        <v>1</v>
      </c>
      <c r="D12" s="125">
        <f>ROUND(C12*1.015,0)</f>
        <v>1</v>
      </c>
      <c r="E12" s="125">
        <f>ROUND(D12*1.015,0)</f>
        <v>1</v>
      </c>
      <c r="F12" s="125">
        <f>ROUND(E12*1.015,0)</f>
        <v>1</v>
      </c>
    </row>
    <row r="13" spans="1:6" ht="15.75">
      <c r="A13" s="116" t="s">
        <v>77</v>
      </c>
      <c r="B13" s="125">
        <f>'Приложение 2.1'!H17</f>
        <v>0</v>
      </c>
      <c r="C13" s="125">
        <v>1</v>
      </c>
      <c r="D13" s="125">
        <v>1</v>
      </c>
      <c r="E13" s="125">
        <v>1</v>
      </c>
      <c r="F13" s="125">
        <v>1</v>
      </c>
    </row>
    <row r="14" spans="1:6" ht="15.75">
      <c r="A14" s="116" t="s">
        <v>78</v>
      </c>
      <c r="B14" s="125">
        <f>'Приложение 2.1'!H18</f>
        <v>4</v>
      </c>
      <c r="C14" s="125">
        <f aca="true" t="shared" si="0" ref="C14:F15">ROUND(B14*1.015,0)</f>
        <v>4</v>
      </c>
      <c r="D14" s="125">
        <f t="shared" si="0"/>
        <v>4</v>
      </c>
      <c r="E14" s="125">
        <f t="shared" si="0"/>
        <v>4</v>
      </c>
      <c r="F14" s="125">
        <f t="shared" si="0"/>
        <v>4</v>
      </c>
    </row>
    <row r="15" spans="1:6" ht="15.75">
      <c r="A15" s="116" t="s">
        <v>79</v>
      </c>
      <c r="B15" s="125">
        <f>'Приложение 2.1'!H19</f>
        <v>1</v>
      </c>
      <c r="C15" s="125">
        <f t="shared" si="0"/>
        <v>1</v>
      </c>
      <c r="D15" s="125">
        <f t="shared" si="0"/>
        <v>1</v>
      </c>
      <c r="E15" s="125">
        <f t="shared" si="0"/>
        <v>1</v>
      </c>
      <c r="F15" s="125">
        <f t="shared" si="0"/>
        <v>1</v>
      </c>
    </row>
    <row r="16" spans="1:6" ht="15.75">
      <c r="A16" s="116" t="s">
        <v>80</v>
      </c>
      <c r="B16" s="125">
        <f>'Приложение 2.1'!H22</f>
        <v>1</v>
      </c>
      <c r="C16" s="125">
        <v>1</v>
      </c>
      <c r="D16" s="125">
        <v>1</v>
      </c>
      <c r="E16" s="125">
        <v>1</v>
      </c>
      <c r="F16" s="125">
        <v>1</v>
      </c>
    </row>
    <row r="17" spans="1:6" ht="15.75">
      <c r="A17" s="117" t="s">
        <v>81</v>
      </c>
      <c r="B17" s="125">
        <f>'Приложение 2.1'!H23</f>
        <v>0</v>
      </c>
      <c r="C17" s="125">
        <v>1</v>
      </c>
      <c r="D17" s="125">
        <v>1</v>
      </c>
      <c r="E17" s="125">
        <v>1</v>
      </c>
      <c r="F17" s="125">
        <v>1</v>
      </c>
    </row>
    <row r="18" spans="1:6" ht="15.75">
      <c r="A18" s="116" t="s">
        <v>82</v>
      </c>
      <c r="B18" s="125">
        <f>'Приложение 2.1'!H24</f>
        <v>0</v>
      </c>
      <c r="C18" s="125">
        <v>1</v>
      </c>
      <c r="D18" s="125">
        <v>1</v>
      </c>
      <c r="E18" s="125">
        <v>1</v>
      </c>
      <c r="F18" s="125">
        <v>1</v>
      </c>
    </row>
    <row r="19" spans="1:6" ht="15.75">
      <c r="A19" s="117" t="s">
        <v>83</v>
      </c>
      <c r="B19" s="125">
        <f>'Приложение 2.1'!H25</f>
        <v>1</v>
      </c>
      <c r="C19" s="125">
        <v>1</v>
      </c>
      <c r="D19" s="125">
        <v>1</v>
      </c>
      <c r="E19" s="125">
        <v>1</v>
      </c>
      <c r="F19" s="125">
        <v>1</v>
      </c>
    </row>
    <row r="20" spans="1:6" ht="15.75">
      <c r="A20" s="116" t="s">
        <v>84</v>
      </c>
      <c r="B20" s="125">
        <f>'Приложение 2.1'!H26</f>
        <v>1</v>
      </c>
      <c r="C20" s="125">
        <v>1</v>
      </c>
      <c r="D20" s="125">
        <v>1</v>
      </c>
      <c r="E20" s="125">
        <v>1</v>
      </c>
      <c r="F20" s="125">
        <v>1</v>
      </c>
    </row>
    <row r="21" spans="1:12" ht="15.75">
      <c r="A21" s="117" t="s">
        <v>85</v>
      </c>
      <c r="B21" s="126">
        <f>'Приложение 2.1'!H28</f>
        <v>0</v>
      </c>
      <c r="C21" s="126">
        <f aca="true" t="shared" si="1" ref="C21:F23">IF((B21*0.985)&lt;0%,0%,B21*0.985)</f>
        <v>0</v>
      </c>
      <c r="D21" s="126">
        <f t="shared" si="1"/>
        <v>0</v>
      </c>
      <c r="E21" s="126">
        <f t="shared" si="1"/>
        <v>0</v>
      </c>
      <c r="F21" s="126">
        <f t="shared" si="1"/>
        <v>0</v>
      </c>
      <c r="H21" s="127"/>
      <c r="I21" s="127"/>
      <c r="J21" s="127"/>
      <c r="K21" s="127"/>
      <c r="L21" s="127"/>
    </row>
    <row r="22" spans="1:6" ht="15.75">
      <c r="A22" s="116" t="s">
        <v>86</v>
      </c>
      <c r="B22" s="126">
        <f>'Приложение 2.1'!H31</f>
        <v>0</v>
      </c>
      <c r="C22" s="126">
        <f t="shared" si="1"/>
        <v>0</v>
      </c>
      <c r="D22" s="126">
        <f t="shared" si="1"/>
        <v>0</v>
      </c>
      <c r="E22" s="126">
        <f t="shared" si="1"/>
        <v>0</v>
      </c>
      <c r="F22" s="126">
        <f t="shared" si="1"/>
        <v>0</v>
      </c>
    </row>
    <row r="23" spans="1:6" ht="15.75">
      <c r="A23" s="117" t="s">
        <v>87</v>
      </c>
      <c r="B23" s="126">
        <f>'Приложение 2.1'!H32</f>
        <v>0</v>
      </c>
      <c r="C23" s="126">
        <f t="shared" si="1"/>
        <v>0</v>
      </c>
      <c r="D23" s="126">
        <f t="shared" si="1"/>
        <v>0</v>
      </c>
      <c r="E23" s="126">
        <f t="shared" si="1"/>
        <v>0</v>
      </c>
      <c r="F23" s="126">
        <f t="shared" si="1"/>
        <v>0</v>
      </c>
    </row>
    <row r="24" spans="1:6" ht="15.75">
      <c r="A24" s="116" t="s">
        <v>152</v>
      </c>
      <c r="B24" s="118"/>
      <c r="C24" s="118"/>
      <c r="D24" s="118"/>
      <c r="E24" s="118"/>
      <c r="F24" s="118"/>
    </row>
    <row r="25" spans="1:13" ht="15.75">
      <c r="A25" s="115" t="s">
        <v>76</v>
      </c>
      <c r="B25" s="125">
        <f>'Приложение 2.2'!H13</f>
        <v>0</v>
      </c>
      <c r="C25" s="125">
        <f aca="true" t="shared" si="2" ref="C25:F27">IF(B25*0.985&lt;1,1,(B25*0.985))</f>
        <v>1</v>
      </c>
      <c r="D25" s="125">
        <f t="shared" si="2"/>
        <v>1</v>
      </c>
      <c r="E25" s="125">
        <f t="shared" si="2"/>
        <v>1</v>
      </c>
      <c r="F25" s="125">
        <f t="shared" si="2"/>
        <v>1</v>
      </c>
      <c r="H25" s="128"/>
      <c r="I25" s="128"/>
      <c r="J25" s="128"/>
      <c r="K25" s="128"/>
      <c r="L25" s="128"/>
      <c r="M25" s="128"/>
    </row>
    <row r="26" spans="1:6" ht="15.75">
      <c r="A26" s="116" t="s">
        <v>75</v>
      </c>
      <c r="B26" s="125">
        <f>'Приложение 2.2'!H15</f>
        <v>1</v>
      </c>
      <c r="C26" s="125">
        <f t="shared" si="2"/>
        <v>1</v>
      </c>
      <c r="D26" s="125">
        <f t="shared" si="2"/>
        <v>1</v>
      </c>
      <c r="E26" s="125">
        <f t="shared" si="2"/>
        <v>1</v>
      </c>
      <c r="F26" s="125">
        <f t="shared" si="2"/>
        <v>1</v>
      </c>
    </row>
    <row r="27" spans="1:6" ht="15.75">
      <c r="A27" s="116" t="s">
        <v>77</v>
      </c>
      <c r="B27" s="125">
        <f>'Приложение 2.2'!H16</f>
        <v>0</v>
      </c>
      <c r="C27" s="125">
        <f t="shared" si="2"/>
        <v>1</v>
      </c>
      <c r="D27" s="125">
        <f t="shared" si="2"/>
        <v>1</v>
      </c>
      <c r="E27" s="125">
        <f t="shared" si="2"/>
        <v>1</v>
      </c>
      <c r="F27" s="125">
        <f t="shared" si="2"/>
        <v>1</v>
      </c>
    </row>
    <row r="28" spans="1:6" ht="15.75">
      <c r="A28" s="116" t="s">
        <v>88</v>
      </c>
      <c r="B28" s="126">
        <f>'Приложение 2.2'!H17</f>
        <v>0</v>
      </c>
      <c r="C28" s="126">
        <f>IF((B28*0.985)&lt;0%,0%,B28*0.985)</f>
        <v>0</v>
      </c>
      <c r="D28" s="126">
        <f aca="true" t="shared" si="3" ref="D28:F29">IF((C28*0.985)&lt;0%,0%,C28*0.985)</f>
        <v>0</v>
      </c>
      <c r="E28" s="126">
        <f t="shared" si="3"/>
        <v>0</v>
      </c>
      <c r="F28" s="126">
        <f t="shared" si="3"/>
        <v>0</v>
      </c>
    </row>
    <row r="29" spans="1:6" ht="15.75">
      <c r="A29" s="116" t="s">
        <v>80</v>
      </c>
      <c r="B29" s="126">
        <f>'Приложение 2.2'!H19</f>
        <v>0</v>
      </c>
      <c r="C29" s="126">
        <f>IF((B29*0.985)&lt;0%,0%,B29*0.985)</f>
        <v>0</v>
      </c>
      <c r="D29" s="126">
        <f t="shared" si="3"/>
        <v>0</v>
      </c>
      <c r="E29" s="126">
        <f t="shared" si="3"/>
        <v>0</v>
      </c>
      <c r="F29" s="126">
        <f t="shared" si="3"/>
        <v>0</v>
      </c>
    </row>
    <row r="30" spans="1:6" ht="15.75">
      <c r="A30" s="117" t="s">
        <v>89</v>
      </c>
      <c r="B30" s="125">
        <f>'Приложение 2.2'!H22</f>
        <v>1</v>
      </c>
      <c r="C30" s="125">
        <v>1</v>
      </c>
      <c r="D30" s="125">
        <v>1</v>
      </c>
      <c r="E30" s="125">
        <v>1</v>
      </c>
      <c r="F30" s="125">
        <v>1</v>
      </c>
    </row>
    <row r="31" spans="1:6" ht="15.75">
      <c r="A31" s="116" t="s">
        <v>90</v>
      </c>
      <c r="B31" s="126">
        <f>'Приложение 2.2'!H23</f>
        <v>0</v>
      </c>
      <c r="C31" s="126">
        <f aca="true" t="shared" si="4" ref="C31:F32">IF((B31*0.985)&lt;0%,0%,B31*0.985)</f>
        <v>0</v>
      </c>
      <c r="D31" s="126">
        <f t="shared" si="4"/>
        <v>0</v>
      </c>
      <c r="E31" s="126">
        <f t="shared" si="4"/>
        <v>0</v>
      </c>
      <c r="F31" s="126">
        <f t="shared" si="4"/>
        <v>0</v>
      </c>
    </row>
    <row r="32" spans="1:6" ht="15.75">
      <c r="A32" s="117" t="s">
        <v>91</v>
      </c>
      <c r="B32" s="126">
        <f>'Приложение 2.2'!F25</f>
        <v>0</v>
      </c>
      <c r="C32" s="126">
        <f t="shared" si="4"/>
        <v>0</v>
      </c>
      <c r="D32" s="126">
        <f t="shared" si="4"/>
        <v>0</v>
      </c>
      <c r="E32" s="126">
        <f t="shared" si="4"/>
        <v>0</v>
      </c>
      <c r="F32" s="126">
        <f t="shared" si="4"/>
        <v>0</v>
      </c>
    </row>
    <row r="33" spans="1:6" ht="15.75">
      <c r="A33" s="116" t="s">
        <v>153</v>
      </c>
      <c r="B33" s="118"/>
      <c r="C33" s="118"/>
      <c r="D33" s="118"/>
      <c r="E33" s="118"/>
      <c r="F33" s="118"/>
    </row>
    <row r="34" spans="1:6" ht="15.75">
      <c r="A34" s="115" t="s">
        <v>93</v>
      </c>
      <c r="B34" s="125">
        <f>'Приложение 2.3'!H11</f>
        <v>0</v>
      </c>
      <c r="C34" s="125">
        <v>1</v>
      </c>
      <c r="D34" s="125">
        <v>1</v>
      </c>
      <c r="E34" s="125">
        <v>1</v>
      </c>
      <c r="F34" s="125">
        <v>1</v>
      </c>
    </row>
    <row r="35" spans="1:6" ht="15.75">
      <c r="A35" s="119" t="s">
        <v>80</v>
      </c>
      <c r="B35" s="126">
        <f>'Приложение 2.3'!H14</f>
        <v>0</v>
      </c>
      <c r="C35" s="126">
        <f>IF((B35*0.985)&lt;0%,0%,B35*0.985)</f>
        <v>0</v>
      </c>
      <c r="D35" s="126">
        <f>IF((C35*0.985)&lt;0%,0%,C35*0.985)</f>
        <v>0</v>
      </c>
      <c r="E35" s="126">
        <f>IF((D35*0.985)&lt;0%,0%,D35*0.985)</f>
        <v>0</v>
      </c>
      <c r="F35" s="126">
        <f>IF((E35*0.985)&lt;0%,0%,E35*0.985)</f>
        <v>0</v>
      </c>
    </row>
    <row r="36" spans="1:6" ht="15.75">
      <c r="A36" s="116" t="s">
        <v>81</v>
      </c>
      <c r="B36" s="126">
        <f>'Приложение 2.3'!H15</f>
        <v>0</v>
      </c>
      <c r="C36" s="126">
        <f>IF((B36*1.015)&gt;100%,100%,B36*1.015)</f>
        <v>0</v>
      </c>
      <c r="D36" s="126">
        <f>IF((C36*1.015)&gt;100%,100%,C36*1.015)</f>
        <v>0</v>
      </c>
      <c r="E36" s="126">
        <f>IF((D36*1.015)&gt;100%,100%,D36*1.015)</f>
        <v>0</v>
      </c>
      <c r="F36" s="126">
        <f>IF((E36*1.015)&gt;100%,100%,E36*1.015)</f>
        <v>0</v>
      </c>
    </row>
    <row r="37" spans="1:6" ht="15.75">
      <c r="A37" s="116" t="s">
        <v>82</v>
      </c>
      <c r="B37" s="126">
        <f>'Приложение 2.3'!H16</f>
        <v>0</v>
      </c>
      <c r="C37" s="126">
        <f aca="true" t="shared" si="5" ref="C37:F38">IF((B37*0.985)&lt;0%,0%,B37*0.985)</f>
        <v>0</v>
      </c>
      <c r="D37" s="126">
        <f t="shared" si="5"/>
        <v>0</v>
      </c>
      <c r="E37" s="126">
        <f t="shared" si="5"/>
        <v>0</v>
      </c>
      <c r="F37" s="126">
        <f t="shared" si="5"/>
        <v>0</v>
      </c>
    </row>
    <row r="38" spans="1:6" ht="15.75">
      <c r="A38" s="116" t="s">
        <v>94</v>
      </c>
      <c r="B38" s="126">
        <f>'Приложение 2.3'!H17</f>
        <v>0</v>
      </c>
      <c r="C38" s="126">
        <f t="shared" si="5"/>
        <v>0</v>
      </c>
      <c r="D38" s="126">
        <f t="shared" si="5"/>
        <v>0</v>
      </c>
      <c r="E38" s="126">
        <f t="shared" si="5"/>
        <v>0</v>
      </c>
      <c r="F38" s="126">
        <f t="shared" si="5"/>
        <v>0</v>
      </c>
    </row>
    <row r="39" spans="1:6" ht="15.75">
      <c r="A39" s="116" t="s">
        <v>95</v>
      </c>
      <c r="B39" s="126">
        <f>'Приложение 2.3'!H18</f>
        <v>0</v>
      </c>
      <c r="C39" s="126">
        <f>IF((B39*1.015)&gt;100%,100%,B39*1.015)</f>
        <v>0</v>
      </c>
      <c r="D39" s="126">
        <f>IF((C39*1.015)&gt;100%,100%,C39*1.015)</f>
        <v>0</v>
      </c>
      <c r="E39" s="126">
        <f>IF((D39*1.015)&gt;100%,100%,D39*1.015)</f>
        <v>0</v>
      </c>
      <c r="F39" s="126">
        <f>IF((E39*1.015)&gt;100%,100%,E39*1.015)</f>
        <v>0</v>
      </c>
    </row>
    <row r="40" spans="1:6" ht="15.75">
      <c r="A40" s="116" t="s">
        <v>96</v>
      </c>
      <c r="B40" s="125">
        <f>'Приложение 2.3'!H19</f>
        <v>0</v>
      </c>
      <c r="C40" s="125">
        <f>ROUND(B40*1.015,0)</f>
        <v>0</v>
      </c>
      <c r="D40" s="125">
        <f>ROUND(C40*1.015,0)</f>
        <v>0</v>
      </c>
      <c r="E40" s="125">
        <f>ROUND(D40*1.015,0)</f>
        <v>0</v>
      </c>
      <c r="F40" s="125">
        <f>ROUND(E40*1.015,0)</f>
        <v>0</v>
      </c>
    </row>
    <row r="41" spans="1:6" ht="15.75">
      <c r="A41" s="116" t="s">
        <v>89</v>
      </c>
      <c r="B41" s="125">
        <f>'Приложение 2.3'!H22</f>
        <v>0.4</v>
      </c>
      <c r="C41" s="125">
        <f>IF(B41*0.985&lt;1,1,B41*0.985)</f>
        <v>1</v>
      </c>
      <c r="D41" s="125">
        <f>IF(C41*0.985&lt;1,1,C41*0.985)</f>
        <v>1</v>
      </c>
      <c r="E41" s="125">
        <f>IF(D41*0.985&lt;1,1,D41*0.985)</f>
        <v>1</v>
      </c>
      <c r="F41" s="125">
        <f>IF(E41*0.985&lt;1,1,E41*0.985)</f>
        <v>1</v>
      </c>
    </row>
    <row r="42" spans="1:9" ht="15.75">
      <c r="A42" s="117" t="s">
        <v>97</v>
      </c>
      <c r="B42" s="129">
        <f>'Приложение 2.3'!H24</f>
        <v>0</v>
      </c>
      <c r="C42" s="129">
        <f>B42*1.015</f>
        <v>0</v>
      </c>
      <c r="D42" s="129">
        <f>C42*1.015</f>
        <v>0</v>
      </c>
      <c r="E42" s="129">
        <f>D42*1.015</f>
        <v>0</v>
      </c>
      <c r="F42" s="129">
        <f>E42*1.015</f>
        <v>0</v>
      </c>
      <c r="I42" s="130"/>
    </row>
    <row r="43" spans="1:6" ht="15.75">
      <c r="A43" s="117" t="s">
        <v>98</v>
      </c>
      <c r="B43" s="129">
        <f>'Приложение 2.3'!H25</f>
        <v>0</v>
      </c>
      <c r="C43" s="129">
        <f aca="true" t="shared" si="6" ref="C43:F44">B43*1.015</f>
        <v>0</v>
      </c>
      <c r="D43" s="129">
        <f t="shared" si="6"/>
        <v>0</v>
      </c>
      <c r="E43" s="129">
        <f t="shared" si="6"/>
        <v>0</v>
      </c>
      <c r="F43" s="129">
        <f t="shared" si="6"/>
        <v>0</v>
      </c>
    </row>
    <row r="44" spans="1:6" ht="15.75">
      <c r="A44" s="117" t="s">
        <v>99</v>
      </c>
      <c r="B44" s="129">
        <f>'Приложение 2.3'!H26</f>
        <v>0</v>
      </c>
      <c r="C44" s="129">
        <f t="shared" si="6"/>
        <v>0</v>
      </c>
      <c r="D44" s="129">
        <f t="shared" si="6"/>
        <v>0</v>
      </c>
      <c r="E44" s="129">
        <f t="shared" si="6"/>
        <v>0</v>
      </c>
      <c r="F44" s="129">
        <f t="shared" si="6"/>
        <v>0</v>
      </c>
    </row>
    <row r="45" spans="1:6" ht="15.75">
      <c r="A45" s="116" t="s">
        <v>91</v>
      </c>
      <c r="B45" s="129">
        <f>'Приложение 2.3'!H28</f>
        <v>0</v>
      </c>
      <c r="C45" s="129">
        <f>IF(B45*0.985&lt;0,0,B45*0.985)</f>
        <v>0</v>
      </c>
      <c r="D45" s="129">
        <f>IF(C45*0.985&lt;0,0,C45*0.985)</f>
        <v>0</v>
      </c>
      <c r="E45" s="129">
        <f>IF(D45*0.985&lt;0,0,D45*0.985)</f>
        <v>0</v>
      </c>
      <c r="F45" s="129">
        <f>IF(E45*0.985&lt;0,0,E45*0.985)</f>
        <v>0</v>
      </c>
    </row>
    <row r="46" spans="1:6" ht="15.75">
      <c r="A46" s="117" t="s">
        <v>85</v>
      </c>
      <c r="B46" s="125">
        <f>'Приложение 2.3'!H31</f>
        <v>0</v>
      </c>
      <c r="C46" s="125">
        <f>IF(B46*0.985&lt;1,1,B46*0.985)</f>
        <v>1</v>
      </c>
      <c r="D46" s="125">
        <f>IF(C46*0.985&lt;1,1,C46*0.985)</f>
        <v>1</v>
      </c>
      <c r="E46" s="125">
        <f>IF(D46*0.985&lt;1,1,D46*0.985)</f>
        <v>1</v>
      </c>
      <c r="F46" s="125">
        <f>IF(E46*0.985&lt;1,1,E46*0.985)</f>
        <v>1</v>
      </c>
    </row>
    <row r="47" spans="1:6" ht="15.75">
      <c r="A47" s="117" t="s">
        <v>100</v>
      </c>
      <c r="B47" s="126">
        <f>'Приложение 2.3'!H32</f>
        <v>0</v>
      </c>
      <c r="C47" s="126">
        <f>IF((B47*1.015)&gt;100%,100%,B47*1.015)</f>
        <v>0</v>
      </c>
      <c r="D47" s="126">
        <f>IF((C47*1.015)&gt;100%,100%,C47*1.015)</f>
        <v>0</v>
      </c>
      <c r="E47" s="126">
        <f>IF((D47*1.015)&gt;100%,100%,D47*1.015)</f>
        <v>0</v>
      </c>
      <c r="F47" s="126">
        <f>IF((E47*1.015)&gt;100%,100%,E47*1.015)</f>
        <v>0</v>
      </c>
    </row>
    <row r="48" spans="1:6" ht="31.5">
      <c r="A48" s="123" t="s">
        <v>101</v>
      </c>
      <c r="B48" s="124">
        <f>'Приложение 2.1'!K33*0.1+'Приложение 2.2'!K26*0.7+'Приложение 2.3'!K33*0.2</f>
        <v>0.8975</v>
      </c>
      <c r="C48" s="124">
        <f>$B$48</f>
        <v>0.8975</v>
      </c>
      <c r="D48" s="124">
        <f>$B$48</f>
        <v>0.8975</v>
      </c>
      <c r="E48" s="124">
        <f>$B$48</f>
        <v>0.8975</v>
      </c>
      <c r="F48" s="124">
        <f>$B$48</f>
        <v>0.8975</v>
      </c>
    </row>
    <row r="49" s="30" customFormat="1" ht="15.75">
      <c r="A49" s="120"/>
    </row>
    <row r="50" spans="1:3" s="30" customFormat="1" ht="15.75">
      <c r="A50" s="121"/>
      <c r="B50" s="78"/>
      <c r="C50" s="78"/>
    </row>
    <row r="51" s="30" customFormat="1" ht="15.75">
      <c r="A51" s="120"/>
    </row>
    <row r="52" spans="1:3" s="30" customFormat="1" ht="15.75">
      <c r="A52" s="121"/>
      <c r="B52" s="78"/>
      <c r="C52" s="78"/>
    </row>
    <row r="53" s="30" customFormat="1" ht="15.75">
      <c r="A53" s="120"/>
    </row>
    <row r="54" spans="1:3" s="30" customFormat="1" ht="15.75">
      <c r="A54" s="121"/>
      <c r="B54" s="78"/>
      <c r="C54" s="78"/>
    </row>
    <row r="55" s="30" customFormat="1" ht="15.75">
      <c r="A55" s="120"/>
    </row>
    <row r="56" spans="1:3" s="30" customFormat="1" ht="15.75">
      <c r="A56" s="121"/>
      <c r="B56" s="78"/>
      <c r="C56" s="78"/>
    </row>
    <row r="57" s="30" customFormat="1" ht="15.75">
      <c r="A57" s="120"/>
    </row>
    <row r="58" spans="1:3" s="30" customFormat="1" ht="15.75">
      <c r="A58" s="121"/>
      <c r="B58" s="78"/>
      <c r="C58" s="78"/>
    </row>
    <row r="59" s="30" customFormat="1" ht="15.75">
      <c r="A59" s="120"/>
    </row>
    <row r="60" spans="1:3" s="30" customFormat="1" ht="15.75">
      <c r="A60" s="121"/>
      <c r="B60" s="78"/>
      <c r="C60" s="78"/>
    </row>
    <row r="61" s="30" customFormat="1" ht="15.75">
      <c r="A61" s="120"/>
    </row>
    <row r="62" spans="1:3" s="30" customFormat="1" ht="15.75">
      <c r="A62" s="78"/>
      <c r="B62" s="78"/>
      <c r="C62" s="78"/>
    </row>
    <row r="63" s="30" customFormat="1" ht="15.75">
      <c r="A63" s="49"/>
    </row>
    <row r="64" spans="1:3" s="54" customFormat="1" ht="24.75" customHeight="1">
      <c r="A64" s="52"/>
      <c r="B64" s="53"/>
      <c r="C64" s="56"/>
    </row>
    <row r="65" spans="1:3" s="54" customFormat="1" ht="24.75" customHeight="1">
      <c r="A65" s="52"/>
      <c r="B65" s="53"/>
      <c r="C65" s="55"/>
    </row>
    <row r="66" spans="1:3" s="54" customFormat="1" ht="24.75" customHeight="1">
      <c r="A66" s="52"/>
      <c r="B66" s="53"/>
      <c r="C66" s="55"/>
    </row>
    <row r="67" s="30" customFormat="1" ht="15.75">
      <c r="A67" s="49"/>
    </row>
    <row r="68" spans="1:3" s="30" customFormat="1" ht="15.75">
      <c r="A68" s="49"/>
      <c r="C68" s="57"/>
    </row>
    <row r="69" s="30" customFormat="1" ht="15.75">
      <c r="A69" s="49"/>
    </row>
    <row r="70" s="30" customFormat="1" ht="15.75">
      <c r="A70" s="49"/>
    </row>
    <row r="71" s="30" customFormat="1" ht="15.75">
      <c r="A71" s="49"/>
    </row>
    <row r="72" s="30" customFormat="1" ht="15.75">
      <c r="A72" s="49"/>
    </row>
    <row r="73" s="30" customFormat="1" ht="15.75">
      <c r="A73" s="49"/>
    </row>
    <row r="74" s="30" customFormat="1" ht="15.75">
      <c r="A74" s="49"/>
    </row>
    <row r="75" s="30" customFormat="1" ht="15.75">
      <c r="A75" s="49"/>
    </row>
    <row r="76" s="30" customFormat="1" ht="15.75">
      <c r="A76" s="49"/>
    </row>
    <row r="77" s="30" customFormat="1" ht="15.75">
      <c r="A77" s="49"/>
    </row>
    <row r="78" s="30" customFormat="1" ht="15.75">
      <c r="A78" s="49"/>
    </row>
    <row r="79" s="30" customFormat="1" ht="15.75">
      <c r="A79" s="49"/>
    </row>
    <row r="80" s="30" customFormat="1" ht="15.75">
      <c r="A80" s="49"/>
    </row>
    <row r="81" s="30" customFormat="1" ht="15.75">
      <c r="A81" s="49"/>
    </row>
    <row r="82" s="30" customFormat="1" ht="15.75">
      <c r="A82" s="49"/>
    </row>
    <row r="83" s="30" customFormat="1" ht="15.75">
      <c r="A83" s="49"/>
    </row>
    <row r="84" s="30" customFormat="1" ht="15.75">
      <c r="A84" s="49"/>
    </row>
    <row r="85" s="30" customFormat="1" ht="15.75">
      <c r="A85" s="49"/>
    </row>
    <row r="86" s="30" customFormat="1" ht="15.75">
      <c r="A86" s="49"/>
    </row>
    <row r="87" s="30" customFormat="1" ht="15.75">
      <c r="A87" s="49"/>
    </row>
    <row r="88" s="30" customFormat="1" ht="15.75">
      <c r="A88" s="49"/>
    </row>
    <row r="89" s="30" customFormat="1" ht="15.75">
      <c r="A89" s="49"/>
    </row>
    <row r="90" s="30" customFormat="1" ht="15.75">
      <c r="A90" s="49"/>
    </row>
    <row r="91" s="30" customFormat="1" ht="15.75">
      <c r="A91" s="49"/>
    </row>
    <row r="92" s="30" customFormat="1" ht="15.75">
      <c r="A92" s="49"/>
    </row>
    <row r="93" s="30" customFormat="1" ht="15.75">
      <c r="A93" s="49"/>
    </row>
    <row r="94" s="30" customFormat="1" ht="15.75">
      <c r="A94" s="49"/>
    </row>
    <row r="95" s="30" customFormat="1" ht="15.75">
      <c r="A95" s="49"/>
    </row>
    <row r="96" s="30" customFormat="1" ht="15.75">
      <c r="A96" s="49"/>
    </row>
    <row r="97" s="30" customFormat="1" ht="15.75">
      <c r="A97" s="49"/>
    </row>
    <row r="98" s="30" customFormat="1" ht="15.75">
      <c r="A98" s="49"/>
    </row>
    <row r="99" s="30" customFormat="1" ht="15.75">
      <c r="A99" s="49"/>
    </row>
    <row r="100" s="30" customFormat="1" ht="15.75">
      <c r="A100" s="49"/>
    </row>
    <row r="101" s="30" customFormat="1" ht="15.75">
      <c r="A101" s="49"/>
    </row>
    <row r="102" s="30" customFormat="1" ht="15.75">
      <c r="A102" s="49"/>
    </row>
    <row r="103" s="30" customFormat="1" ht="15.75">
      <c r="A103" s="49"/>
    </row>
    <row r="104" s="30" customFormat="1" ht="15.75">
      <c r="A104" s="49"/>
    </row>
    <row r="105" s="30" customFormat="1" ht="15.75">
      <c r="A105" s="49"/>
    </row>
    <row r="106" s="30" customFormat="1" ht="15.75">
      <c r="A106" s="49"/>
    </row>
    <row r="107" s="30" customFormat="1" ht="15.75">
      <c r="A107" s="49"/>
    </row>
    <row r="108" s="30" customFormat="1" ht="15.75">
      <c r="A108" s="49"/>
    </row>
    <row r="109" s="30" customFormat="1" ht="15.75">
      <c r="A109" s="49"/>
    </row>
    <row r="110" s="30" customFormat="1" ht="15.75">
      <c r="A110" s="49"/>
    </row>
    <row r="111" s="30" customFormat="1" ht="15.75">
      <c r="A111" s="49"/>
    </row>
    <row r="112" s="30" customFormat="1" ht="15.75">
      <c r="A112" s="49"/>
    </row>
    <row r="113" s="30" customFormat="1" ht="15.75">
      <c r="A113" s="49"/>
    </row>
    <row r="114" s="30" customFormat="1" ht="15.75">
      <c r="A114" s="49"/>
    </row>
    <row r="115" s="30" customFormat="1" ht="15.75">
      <c r="A115" s="49"/>
    </row>
    <row r="116" s="30" customFormat="1" ht="15.75">
      <c r="A116" s="49"/>
    </row>
    <row r="117" s="30" customFormat="1" ht="15.75">
      <c r="A117" s="49"/>
    </row>
    <row r="118" s="30" customFormat="1" ht="15.75">
      <c r="A118" s="49"/>
    </row>
    <row r="119" s="30" customFormat="1" ht="15.75">
      <c r="A119" s="49"/>
    </row>
    <row r="120" s="30" customFormat="1" ht="15.75">
      <c r="A120" s="49"/>
    </row>
    <row r="121" s="30" customFormat="1" ht="15.75">
      <c r="A121" s="49"/>
    </row>
    <row r="122" s="30" customFormat="1" ht="15.75">
      <c r="A122" s="49"/>
    </row>
    <row r="123" s="30" customFormat="1" ht="15.75">
      <c r="A123" s="49"/>
    </row>
    <row r="124" s="30" customFormat="1" ht="15.75">
      <c r="A124" s="49"/>
    </row>
    <row r="125" s="30" customFormat="1" ht="15.75">
      <c r="A125" s="49"/>
    </row>
    <row r="126" s="30" customFormat="1" ht="15.75">
      <c r="A126" s="49"/>
    </row>
    <row r="127" s="30" customFormat="1" ht="15.75">
      <c r="A127" s="49"/>
    </row>
    <row r="128" s="30" customFormat="1" ht="15.75">
      <c r="A128" s="49"/>
    </row>
    <row r="129" s="30" customFormat="1" ht="15.75">
      <c r="A129" s="49"/>
    </row>
    <row r="130" s="30" customFormat="1" ht="15.75">
      <c r="A130" s="49"/>
    </row>
    <row r="131" s="30" customFormat="1" ht="15.75">
      <c r="A131" s="49"/>
    </row>
    <row r="132" s="30" customFormat="1" ht="15.75">
      <c r="A132" s="49"/>
    </row>
    <row r="133" s="30" customFormat="1" ht="15.75">
      <c r="A133" s="49"/>
    </row>
    <row r="134" s="30" customFormat="1" ht="15.75">
      <c r="A134" s="49"/>
    </row>
    <row r="135" s="30" customFormat="1" ht="15.75">
      <c r="A135" s="49"/>
    </row>
    <row r="136" s="30" customFormat="1" ht="15.75">
      <c r="A136" s="49"/>
    </row>
    <row r="137" s="30" customFormat="1" ht="15.75">
      <c r="A137" s="49"/>
    </row>
    <row r="138" s="30" customFormat="1" ht="15.75">
      <c r="A138" s="49"/>
    </row>
    <row r="139" s="30" customFormat="1" ht="15.75">
      <c r="A139" s="49"/>
    </row>
    <row r="140" s="30" customFormat="1" ht="15.75">
      <c r="A140" s="49"/>
    </row>
    <row r="141" s="30" customFormat="1" ht="15.75">
      <c r="A141" s="49"/>
    </row>
    <row r="142" s="30" customFormat="1" ht="15.75">
      <c r="A142" s="49"/>
    </row>
    <row r="143" s="30" customFormat="1" ht="15.75">
      <c r="A143" s="49"/>
    </row>
    <row r="144" s="30" customFormat="1" ht="15.75">
      <c r="A144" s="49"/>
    </row>
    <row r="145" s="30" customFormat="1" ht="15.75">
      <c r="A145" s="49"/>
    </row>
    <row r="146" s="30" customFormat="1" ht="15.75">
      <c r="A146" s="49"/>
    </row>
    <row r="147" s="30" customFormat="1" ht="15.75">
      <c r="A147" s="49"/>
    </row>
    <row r="148" s="30" customFormat="1" ht="15.75">
      <c r="A148" s="49"/>
    </row>
    <row r="149" s="30" customFormat="1" ht="15.75">
      <c r="A149" s="49"/>
    </row>
    <row r="150" s="30" customFormat="1" ht="15.75">
      <c r="A150" s="49"/>
    </row>
    <row r="151" s="30" customFormat="1" ht="15.75">
      <c r="A151" s="49"/>
    </row>
    <row r="152" s="30" customFormat="1" ht="15.75">
      <c r="A152" s="49"/>
    </row>
    <row r="153" s="30" customFormat="1" ht="15.75">
      <c r="A153" s="49"/>
    </row>
    <row r="154" s="30" customFormat="1" ht="15.75">
      <c r="A154" s="49"/>
    </row>
    <row r="155" s="30" customFormat="1" ht="15.75">
      <c r="A155" s="49"/>
    </row>
    <row r="156" s="30" customFormat="1" ht="15.75">
      <c r="A156" s="49"/>
    </row>
    <row r="157" s="30" customFormat="1" ht="15.75">
      <c r="A157" s="49"/>
    </row>
    <row r="158" s="30" customFormat="1" ht="15.75">
      <c r="A158" s="49"/>
    </row>
    <row r="159" s="30" customFormat="1" ht="15.75">
      <c r="A159" s="49"/>
    </row>
    <row r="160" s="30" customFormat="1" ht="15.75">
      <c r="A160" s="49"/>
    </row>
    <row r="161" s="30" customFormat="1" ht="15.75">
      <c r="A161" s="49"/>
    </row>
    <row r="162" s="30" customFormat="1" ht="15.75">
      <c r="A162" s="49"/>
    </row>
    <row r="163" s="30" customFormat="1" ht="15.75">
      <c r="A163" s="49"/>
    </row>
    <row r="164" s="30" customFormat="1" ht="15.75">
      <c r="A164" s="49"/>
    </row>
    <row r="165" s="30" customFormat="1" ht="15.75">
      <c r="A165" s="49"/>
    </row>
    <row r="166" s="30" customFormat="1" ht="15.75">
      <c r="A166" s="49"/>
    </row>
    <row r="167" s="30" customFormat="1" ht="15.75">
      <c r="A167" s="49"/>
    </row>
    <row r="168" s="30" customFormat="1" ht="15.75">
      <c r="A168" s="49"/>
    </row>
    <row r="169" s="30" customFormat="1" ht="15.75">
      <c r="A169" s="49"/>
    </row>
    <row r="170" s="30" customFormat="1" ht="15.75">
      <c r="A170" s="49"/>
    </row>
    <row r="171" s="30" customFormat="1" ht="15.75">
      <c r="A171" s="49"/>
    </row>
    <row r="172" s="30" customFormat="1" ht="15.75">
      <c r="A172" s="49"/>
    </row>
    <row r="173" s="30" customFormat="1" ht="15.75">
      <c r="A173" s="49"/>
    </row>
    <row r="174" s="30" customFormat="1" ht="15.75">
      <c r="A174" s="49"/>
    </row>
    <row r="175" s="30" customFormat="1" ht="15.75">
      <c r="A175" s="49"/>
    </row>
    <row r="176" s="30" customFormat="1" ht="15.75">
      <c r="A176" s="49"/>
    </row>
    <row r="177" s="30" customFormat="1" ht="15.75">
      <c r="A177" s="49"/>
    </row>
    <row r="178" s="30" customFormat="1" ht="15.75">
      <c r="A178" s="49"/>
    </row>
    <row r="179" s="30" customFormat="1" ht="15.75">
      <c r="A179" s="49"/>
    </row>
    <row r="180" s="30" customFormat="1" ht="15.75">
      <c r="A180" s="49"/>
    </row>
    <row r="181" s="30" customFormat="1" ht="15.75">
      <c r="A181" s="49"/>
    </row>
    <row r="182" s="30" customFormat="1" ht="15.75">
      <c r="A182" s="49"/>
    </row>
    <row r="183" s="30" customFormat="1" ht="15.75">
      <c r="A183" s="49"/>
    </row>
    <row r="184" s="30" customFormat="1" ht="15.75">
      <c r="A184" s="49"/>
    </row>
    <row r="185" s="30" customFormat="1" ht="15.75">
      <c r="A185" s="49"/>
    </row>
    <row r="186" s="30" customFormat="1" ht="15.75">
      <c r="A186" s="49"/>
    </row>
    <row r="187" s="30" customFormat="1" ht="15.75">
      <c r="A187" s="49"/>
    </row>
    <row r="188" s="30" customFormat="1" ht="15.75">
      <c r="A188" s="49"/>
    </row>
    <row r="189" s="30" customFormat="1" ht="15.75">
      <c r="A189" s="49"/>
    </row>
    <row r="190" s="30" customFormat="1" ht="15.75">
      <c r="A190" s="49"/>
    </row>
    <row r="191" s="30" customFormat="1" ht="15.75">
      <c r="A191" s="49"/>
    </row>
    <row r="192" s="30" customFormat="1" ht="15.75">
      <c r="A192" s="49"/>
    </row>
    <row r="193" s="30" customFormat="1" ht="15.75">
      <c r="A193" s="49"/>
    </row>
    <row r="194" s="30" customFormat="1" ht="15.75">
      <c r="A194" s="49"/>
    </row>
    <row r="195" s="30" customFormat="1" ht="15.75">
      <c r="A195" s="49"/>
    </row>
    <row r="196" s="30" customFormat="1" ht="15.75">
      <c r="A196" s="49"/>
    </row>
    <row r="197" s="30" customFormat="1" ht="15.75">
      <c r="A197" s="49"/>
    </row>
    <row r="198" s="30" customFormat="1" ht="15.75">
      <c r="A198" s="49"/>
    </row>
    <row r="199" s="30" customFormat="1" ht="15.75">
      <c r="A199" s="49"/>
    </row>
    <row r="200" s="30" customFormat="1" ht="15.75">
      <c r="A200" s="49"/>
    </row>
    <row r="201" s="30" customFormat="1" ht="15.75">
      <c r="A201" s="49"/>
    </row>
    <row r="202" s="30" customFormat="1" ht="15.75">
      <c r="A202" s="49"/>
    </row>
    <row r="203" s="30" customFormat="1" ht="15.75">
      <c r="A203" s="49"/>
    </row>
    <row r="204" s="30" customFormat="1" ht="15.75">
      <c r="A204" s="49"/>
    </row>
    <row r="205" s="30" customFormat="1" ht="15.75">
      <c r="A205" s="49"/>
    </row>
    <row r="206" s="30" customFormat="1" ht="15.75">
      <c r="A206" s="49"/>
    </row>
    <row r="207" s="30" customFormat="1" ht="15.75">
      <c r="A207" s="49"/>
    </row>
    <row r="208" s="30" customFormat="1" ht="15.75">
      <c r="A208" s="49"/>
    </row>
    <row r="209" s="30" customFormat="1" ht="15.75">
      <c r="A209" s="49"/>
    </row>
    <row r="210" s="30" customFormat="1" ht="15.75">
      <c r="A210" s="49"/>
    </row>
    <row r="211" s="30" customFormat="1" ht="15.75">
      <c r="A211" s="49"/>
    </row>
    <row r="212" s="30" customFormat="1" ht="15.75">
      <c r="A212" s="49"/>
    </row>
    <row r="213" s="30" customFormat="1" ht="15.75">
      <c r="A213" s="49"/>
    </row>
    <row r="214" s="30" customFormat="1" ht="15.75">
      <c r="A214" s="49"/>
    </row>
    <row r="215" s="30" customFormat="1" ht="15.75">
      <c r="A215" s="49"/>
    </row>
    <row r="216" s="30" customFormat="1" ht="15.75">
      <c r="A216" s="49"/>
    </row>
    <row r="217" s="30" customFormat="1" ht="15.75">
      <c r="A217" s="49"/>
    </row>
    <row r="218" s="30" customFormat="1" ht="15.75">
      <c r="A218" s="49"/>
    </row>
    <row r="219" s="30" customFormat="1" ht="15.75">
      <c r="A219" s="49"/>
    </row>
    <row r="220" s="30" customFormat="1" ht="15.75">
      <c r="A220" s="49"/>
    </row>
    <row r="221" s="30" customFormat="1" ht="15.75">
      <c r="A221" s="49"/>
    </row>
    <row r="222" s="30" customFormat="1" ht="15.75">
      <c r="A222" s="49"/>
    </row>
    <row r="223" s="30" customFormat="1" ht="15.75">
      <c r="A223" s="49"/>
    </row>
    <row r="224" s="30" customFormat="1" ht="15.75">
      <c r="A224" s="49"/>
    </row>
    <row r="225" s="30" customFormat="1" ht="15.75">
      <c r="A225" s="49"/>
    </row>
    <row r="226" s="30" customFormat="1" ht="15.75">
      <c r="A226" s="49"/>
    </row>
    <row r="227" s="30" customFormat="1" ht="15.75">
      <c r="A227" s="49"/>
    </row>
    <row r="228" s="30" customFormat="1" ht="15.75">
      <c r="A228" s="49"/>
    </row>
    <row r="229" s="30" customFormat="1" ht="15.75">
      <c r="A229" s="49"/>
    </row>
    <row r="230" s="30" customFormat="1" ht="15.75">
      <c r="A230" s="49"/>
    </row>
    <row r="231" s="30" customFormat="1" ht="15.75">
      <c r="A231" s="49"/>
    </row>
    <row r="232" s="30" customFormat="1" ht="15.75">
      <c r="A232" s="49"/>
    </row>
    <row r="233" s="30" customFormat="1" ht="15.75">
      <c r="A233" s="49"/>
    </row>
    <row r="234" s="30" customFormat="1" ht="15.75">
      <c r="A234" s="49"/>
    </row>
    <row r="235" s="30" customFormat="1" ht="15.75">
      <c r="A235" s="49"/>
    </row>
    <row r="236" s="30" customFormat="1" ht="15.75">
      <c r="A236" s="49"/>
    </row>
    <row r="237" s="30" customFormat="1" ht="15.75">
      <c r="A237" s="49"/>
    </row>
    <row r="238" s="30" customFormat="1" ht="15.75">
      <c r="A238" s="49"/>
    </row>
    <row r="239" s="30" customFormat="1" ht="15.75">
      <c r="A239" s="49"/>
    </row>
    <row r="240" s="30" customFormat="1" ht="15.75">
      <c r="A240" s="49"/>
    </row>
    <row r="241" s="30" customFormat="1" ht="15.75">
      <c r="A241" s="49"/>
    </row>
    <row r="242" s="30" customFormat="1" ht="15.75">
      <c r="A242" s="49"/>
    </row>
    <row r="243" s="30" customFormat="1" ht="15.75">
      <c r="A243" s="49"/>
    </row>
    <row r="244" s="30" customFormat="1" ht="15.75">
      <c r="A244" s="49"/>
    </row>
    <row r="245" s="30" customFormat="1" ht="15.75">
      <c r="A245" s="49"/>
    </row>
    <row r="246" s="30" customFormat="1" ht="15.75">
      <c r="A246" s="49"/>
    </row>
    <row r="247" s="30" customFormat="1" ht="15.75">
      <c r="A247" s="49"/>
    </row>
    <row r="248" s="30" customFormat="1" ht="15.75">
      <c r="A248" s="49"/>
    </row>
    <row r="249" s="30" customFormat="1" ht="15.75">
      <c r="A249" s="49"/>
    </row>
    <row r="250" s="30" customFormat="1" ht="15.75">
      <c r="A250" s="49"/>
    </row>
    <row r="251" s="30" customFormat="1" ht="15.75">
      <c r="A251" s="49"/>
    </row>
    <row r="252" s="30" customFormat="1" ht="15.75">
      <c r="A252" s="49"/>
    </row>
    <row r="253" s="30" customFormat="1" ht="15.75">
      <c r="A253" s="49"/>
    </row>
    <row r="254" s="30" customFormat="1" ht="15.75">
      <c r="A254" s="49"/>
    </row>
    <row r="255" s="30" customFormat="1" ht="15.75">
      <c r="A255" s="49"/>
    </row>
    <row r="256" s="30" customFormat="1" ht="15.75">
      <c r="A256" s="49"/>
    </row>
    <row r="257" s="30" customFormat="1" ht="15.75">
      <c r="A257" s="49"/>
    </row>
    <row r="258" s="30" customFormat="1" ht="15.75">
      <c r="A258" s="49"/>
    </row>
    <row r="259" s="30" customFormat="1" ht="15.75">
      <c r="A259" s="49"/>
    </row>
    <row r="260" s="30" customFormat="1" ht="15.75">
      <c r="A260" s="49"/>
    </row>
    <row r="261" s="30" customFormat="1" ht="15.75">
      <c r="A261" s="49"/>
    </row>
    <row r="262" s="30" customFormat="1" ht="15.75">
      <c r="A262" s="49"/>
    </row>
    <row r="263" s="30" customFormat="1" ht="15.75">
      <c r="A263" s="49"/>
    </row>
    <row r="264" s="30" customFormat="1" ht="15.75">
      <c r="A264" s="49"/>
    </row>
    <row r="265" s="30" customFormat="1" ht="15.75">
      <c r="A265" s="49"/>
    </row>
    <row r="266" s="30" customFormat="1" ht="15.75">
      <c r="A266" s="49"/>
    </row>
    <row r="267" s="30" customFormat="1" ht="15.75">
      <c r="A267" s="49"/>
    </row>
    <row r="268" s="30" customFormat="1" ht="15.75">
      <c r="A268" s="49"/>
    </row>
    <row r="269" s="30" customFormat="1" ht="15.75">
      <c r="A269" s="49"/>
    </row>
    <row r="270" s="30" customFormat="1" ht="15.75">
      <c r="A270" s="49"/>
    </row>
    <row r="271" s="30" customFormat="1" ht="15.75">
      <c r="A271" s="49"/>
    </row>
    <row r="272" s="30" customFormat="1" ht="15.75">
      <c r="A272" s="49"/>
    </row>
    <row r="273" s="30" customFormat="1" ht="15.75">
      <c r="A273" s="49"/>
    </row>
    <row r="274" s="30" customFormat="1" ht="15.75">
      <c r="A274" s="49"/>
    </row>
    <row r="275" s="30" customFormat="1" ht="15.75">
      <c r="A275" s="49"/>
    </row>
    <row r="276" s="30" customFormat="1" ht="15.75">
      <c r="A276" s="49"/>
    </row>
    <row r="277" s="30" customFormat="1" ht="15.75">
      <c r="A277" s="49"/>
    </row>
    <row r="278" s="30" customFormat="1" ht="15.75">
      <c r="A278" s="49"/>
    </row>
    <row r="279" s="30" customFormat="1" ht="15.75">
      <c r="A279" s="49"/>
    </row>
    <row r="280" s="30" customFormat="1" ht="15.75">
      <c r="A280" s="49"/>
    </row>
    <row r="281" s="30" customFormat="1" ht="15.75">
      <c r="A281" s="49"/>
    </row>
    <row r="282" s="30" customFormat="1" ht="15.75">
      <c r="A282" s="49"/>
    </row>
    <row r="283" s="30" customFormat="1" ht="15.75">
      <c r="A283" s="49"/>
    </row>
    <row r="284" s="30" customFormat="1" ht="15.75">
      <c r="A284" s="49"/>
    </row>
    <row r="285" s="30" customFormat="1" ht="15.75">
      <c r="A285" s="49"/>
    </row>
    <row r="286" s="30" customFormat="1" ht="15.75">
      <c r="A286" s="49"/>
    </row>
    <row r="287" s="30" customFormat="1" ht="15.75">
      <c r="A287" s="49"/>
    </row>
    <row r="288" s="30" customFormat="1" ht="15.75">
      <c r="A288" s="49"/>
    </row>
    <row r="289" s="30" customFormat="1" ht="15.75">
      <c r="A289" s="49"/>
    </row>
    <row r="290" s="30" customFormat="1" ht="15.75">
      <c r="A290" s="49"/>
    </row>
    <row r="291" s="30" customFormat="1" ht="15.75">
      <c r="A291" s="49"/>
    </row>
    <row r="292" s="30" customFormat="1" ht="15.75">
      <c r="A292" s="49"/>
    </row>
    <row r="293" s="30" customFormat="1" ht="15.75">
      <c r="A293" s="49"/>
    </row>
    <row r="294" s="30" customFormat="1" ht="15.75">
      <c r="A294" s="49"/>
    </row>
    <row r="295" s="30" customFormat="1" ht="15.75">
      <c r="A295" s="49"/>
    </row>
    <row r="296" s="30" customFormat="1" ht="15.75">
      <c r="A296" s="49"/>
    </row>
    <row r="297" s="30" customFormat="1" ht="15.75">
      <c r="A297" s="49"/>
    </row>
    <row r="298" s="30" customFormat="1" ht="15.75">
      <c r="A298" s="49"/>
    </row>
    <row r="299" s="30" customFormat="1" ht="15.75">
      <c r="A299" s="49"/>
    </row>
    <row r="300" s="30" customFormat="1" ht="15.75">
      <c r="A300" s="49"/>
    </row>
    <row r="301" s="30" customFormat="1" ht="15.75">
      <c r="A301" s="49"/>
    </row>
    <row r="302" s="30" customFormat="1" ht="15.75">
      <c r="A302" s="49"/>
    </row>
    <row r="303" s="30" customFormat="1" ht="15.75">
      <c r="A303" s="49"/>
    </row>
    <row r="304" s="30" customFormat="1" ht="15.75">
      <c r="A304" s="49"/>
    </row>
    <row r="305" s="30" customFormat="1" ht="15.75">
      <c r="A305" s="49"/>
    </row>
    <row r="306" s="30" customFormat="1" ht="15.75">
      <c r="A306" s="49"/>
    </row>
    <row r="307" s="30" customFormat="1" ht="15.75">
      <c r="A307" s="49"/>
    </row>
    <row r="308" s="30" customFormat="1" ht="15.75">
      <c r="A308" s="49"/>
    </row>
    <row r="309" s="30" customFormat="1" ht="15.75">
      <c r="A309" s="49"/>
    </row>
    <row r="310" s="30" customFormat="1" ht="15.75">
      <c r="A310" s="49"/>
    </row>
    <row r="311" s="30" customFormat="1" ht="15.75">
      <c r="A311" s="49"/>
    </row>
    <row r="312" s="30" customFormat="1" ht="15.75">
      <c r="A312" s="49"/>
    </row>
    <row r="313" s="30" customFormat="1" ht="15.75">
      <c r="A313" s="49"/>
    </row>
    <row r="314" s="30" customFormat="1" ht="15.75">
      <c r="A314" s="49"/>
    </row>
    <row r="315" s="30" customFormat="1" ht="15.75">
      <c r="A315" s="49"/>
    </row>
    <row r="316" s="30" customFormat="1" ht="15.75">
      <c r="A316" s="49"/>
    </row>
    <row r="317" s="30" customFormat="1" ht="15.75">
      <c r="A317" s="49"/>
    </row>
    <row r="318" s="30" customFormat="1" ht="15.75">
      <c r="A318" s="49"/>
    </row>
    <row r="319" s="30" customFormat="1" ht="15.75">
      <c r="A319" s="49"/>
    </row>
    <row r="320" s="30" customFormat="1" ht="15.75">
      <c r="A320" s="49"/>
    </row>
    <row r="321" s="30" customFormat="1" ht="15.75">
      <c r="A321" s="49"/>
    </row>
    <row r="322" s="30" customFormat="1" ht="15.75">
      <c r="A322" s="49"/>
    </row>
    <row r="323" s="30" customFormat="1" ht="15.75">
      <c r="A323" s="49"/>
    </row>
    <row r="324" s="30" customFormat="1" ht="15.75">
      <c r="A324" s="49"/>
    </row>
    <row r="325" s="30" customFormat="1" ht="15.75">
      <c r="A325" s="49"/>
    </row>
    <row r="326" s="30" customFormat="1" ht="15.75">
      <c r="A326" s="49"/>
    </row>
    <row r="327" s="30" customFormat="1" ht="15.75">
      <c r="A327" s="49"/>
    </row>
    <row r="328" s="30" customFormat="1" ht="15.75">
      <c r="A328" s="49"/>
    </row>
    <row r="329" s="30" customFormat="1" ht="15.75">
      <c r="A329" s="49"/>
    </row>
    <row r="330" s="30" customFormat="1" ht="15.75">
      <c r="A330" s="49"/>
    </row>
    <row r="331" s="30" customFormat="1" ht="15.75">
      <c r="A331" s="49"/>
    </row>
    <row r="332" s="30" customFormat="1" ht="15.75">
      <c r="A332" s="49"/>
    </row>
    <row r="333" s="30" customFormat="1" ht="15.75">
      <c r="A333" s="49"/>
    </row>
    <row r="334" s="30" customFormat="1" ht="15.75">
      <c r="A334" s="49"/>
    </row>
    <row r="335" s="30" customFormat="1" ht="15.75">
      <c r="A335" s="49"/>
    </row>
    <row r="336" s="30" customFormat="1" ht="15.75">
      <c r="A336" s="49"/>
    </row>
    <row r="337" s="30" customFormat="1" ht="15.75">
      <c r="A337" s="49"/>
    </row>
    <row r="338" s="30" customFormat="1" ht="15.75">
      <c r="A338" s="49"/>
    </row>
    <row r="339" s="30" customFormat="1" ht="15.75">
      <c r="A339" s="49"/>
    </row>
    <row r="340" s="30" customFormat="1" ht="15.75">
      <c r="A340" s="49"/>
    </row>
    <row r="341" s="30" customFormat="1" ht="15.75">
      <c r="A341" s="49"/>
    </row>
    <row r="342" s="30" customFormat="1" ht="15.75">
      <c r="A342" s="49"/>
    </row>
    <row r="343" s="30" customFormat="1" ht="15.75">
      <c r="A343" s="49"/>
    </row>
    <row r="344" s="30" customFormat="1" ht="15.75">
      <c r="A344" s="49"/>
    </row>
    <row r="345" s="30" customFormat="1" ht="15.75">
      <c r="A345" s="49"/>
    </row>
    <row r="346" s="30" customFormat="1" ht="15.75">
      <c r="A346" s="49"/>
    </row>
    <row r="347" s="30" customFormat="1" ht="15.75">
      <c r="A347" s="49"/>
    </row>
    <row r="348" s="30" customFormat="1" ht="15.75">
      <c r="A348" s="49"/>
    </row>
    <row r="349" s="30" customFormat="1" ht="15.75">
      <c r="A349" s="49"/>
    </row>
    <row r="350" s="30" customFormat="1" ht="15.75">
      <c r="A350" s="49"/>
    </row>
    <row r="351" s="30" customFormat="1" ht="15.75">
      <c r="A351" s="49"/>
    </row>
    <row r="352" s="30" customFormat="1" ht="15.75">
      <c r="A352" s="49"/>
    </row>
    <row r="353" s="30" customFormat="1" ht="15.75">
      <c r="A353" s="49"/>
    </row>
    <row r="354" s="30" customFormat="1" ht="15.75">
      <c r="A354" s="49"/>
    </row>
    <row r="355" s="30" customFormat="1" ht="15.75">
      <c r="A355" s="49"/>
    </row>
    <row r="356" s="30" customFormat="1" ht="15.75">
      <c r="A356" s="49"/>
    </row>
    <row r="357" s="30" customFormat="1" ht="15.75">
      <c r="A357" s="49"/>
    </row>
    <row r="358" s="30" customFormat="1" ht="15.75">
      <c r="A358" s="49"/>
    </row>
    <row r="359" s="30" customFormat="1" ht="15.75">
      <c r="A359" s="49"/>
    </row>
    <row r="360" s="30" customFormat="1" ht="15.75">
      <c r="A360" s="49"/>
    </row>
    <row r="361" s="30" customFormat="1" ht="15.75">
      <c r="A361" s="49"/>
    </row>
    <row r="362" s="30" customFormat="1" ht="15.75">
      <c r="A362" s="49"/>
    </row>
    <row r="363" s="30" customFormat="1" ht="15.75">
      <c r="A363" s="49"/>
    </row>
    <row r="364" s="30" customFormat="1" ht="15.75">
      <c r="A364" s="49"/>
    </row>
    <row r="365" s="30" customFormat="1" ht="15.75">
      <c r="A365" s="49"/>
    </row>
    <row r="366" s="30" customFormat="1" ht="15.75">
      <c r="A366" s="49"/>
    </row>
    <row r="367" s="30" customFormat="1" ht="15.75">
      <c r="A367" s="49"/>
    </row>
    <row r="368" s="30" customFormat="1" ht="15.75">
      <c r="A368" s="49"/>
    </row>
    <row r="369" s="30" customFormat="1" ht="15.75">
      <c r="A369" s="49"/>
    </row>
    <row r="370" s="30" customFormat="1" ht="15.75">
      <c r="A370" s="49"/>
    </row>
    <row r="371" s="30" customFormat="1" ht="15.75">
      <c r="A371" s="49"/>
    </row>
    <row r="372" s="30" customFormat="1" ht="15.75">
      <c r="A372" s="49"/>
    </row>
    <row r="373" s="30" customFormat="1" ht="15.75">
      <c r="A373" s="49"/>
    </row>
    <row r="374" s="30" customFormat="1" ht="15.75">
      <c r="A374" s="49"/>
    </row>
    <row r="375" s="30" customFormat="1" ht="15.75">
      <c r="A375" s="49"/>
    </row>
    <row r="376" s="30" customFormat="1" ht="15.75">
      <c r="A376" s="49"/>
    </row>
    <row r="377" s="30" customFormat="1" ht="15.75">
      <c r="A377" s="49"/>
    </row>
    <row r="378" s="30" customFormat="1" ht="15.75">
      <c r="A378" s="49"/>
    </row>
    <row r="379" s="30" customFormat="1" ht="15.75">
      <c r="A379" s="49"/>
    </row>
    <row r="380" s="30" customFormat="1" ht="15.75">
      <c r="A380" s="49"/>
    </row>
    <row r="381" s="30" customFormat="1" ht="15.75">
      <c r="A381" s="49"/>
    </row>
    <row r="382" s="30" customFormat="1" ht="15.75">
      <c r="A382" s="49"/>
    </row>
    <row r="383" s="30" customFormat="1" ht="15.75">
      <c r="A383" s="49"/>
    </row>
    <row r="384" s="30" customFormat="1" ht="15.75">
      <c r="A384" s="49"/>
    </row>
    <row r="385" s="30" customFormat="1" ht="15.75">
      <c r="A385" s="49"/>
    </row>
    <row r="386" s="30" customFormat="1" ht="15.75">
      <c r="A386" s="49"/>
    </row>
    <row r="387" s="30" customFormat="1" ht="15.75">
      <c r="A387" s="49"/>
    </row>
    <row r="388" s="30" customFormat="1" ht="15.75">
      <c r="A388" s="49"/>
    </row>
    <row r="389" s="30" customFormat="1" ht="15.75">
      <c r="A389" s="49"/>
    </row>
    <row r="390" s="30" customFormat="1" ht="15.75">
      <c r="A390" s="49"/>
    </row>
    <row r="391" s="30" customFormat="1" ht="15.75">
      <c r="A391" s="49"/>
    </row>
    <row r="392" s="30" customFormat="1" ht="15.75">
      <c r="A392" s="49"/>
    </row>
    <row r="393" s="30" customFormat="1" ht="15.75">
      <c r="A393" s="49"/>
    </row>
    <row r="394" s="30" customFormat="1" ht="15.75">
      <c r="A394" s="49"/>
    </row>
    <row r="395" s="30" customFormat="1" ht="15.75">
      <c r="A395" s="49"/>
    </row>
    <row r="396" s="30" customFormat="1" ht="15.75">
      <c r="A396" s="49"/>
    </row>
    <row r="397" s="30" customFormat="1" ht="15.75">
      <c r="A397" s="49"/>
    </row>
    <row r="398" s="30" customFormat="1" ht="15.75">
      <c r="A398" s="49"/>
    </row>
    <row r="399" s="30" customFormat="1" ht="15.75">
      <c r="A399" s="49"/>
    </row>
    <row r="400" s="30" customFormat="1" ht="15.75">
      <c r="A400" s="49"/>
    </row>
    <row r="401" s="30" customFormat="1" ht="15.75">
      <c r="A401" s="49"/>
    </row>
    <row r="402" s="30" customFormat="1" ht="15.75">
      <c r="A402" s="49"/>
    </row>
    <row r="403" s="30" customFormat="1" ht="15.75">
      <c r="A403" s="49"/>
    </row>
    <row r="404" s="30" customFormat="1" ht="15.75">
      <c r="A404" s="49"/>
    </row>
    <row r="405" s="30" customFormat="1" ht="15.75">
      <c r="A405" s="49"/>
    </row>
    <row r="406" s="30" customFormat="1" ht="15.75">
      <c r="A406" s="49"/>
    </row>
    <row r="407" s="30" customFormat="1" ht="15.75">
      <c r="A407" s="49"/>
    </row>
    <row r="408" s="30" customFormat="1" ht="15.75">
      <c r="A408" s="49"/>
    </row>
    <row r="409" s="30" customFormat="1" ht="15.75">
      <c r="A409" s="49"/>
    </row>
    <row r="410" s="30" customFormat="1" ht="15.75">
      <c r="A410" s="49"/>
    </row>
    <row r="411" s="30" customFormat="1" ht="15.75">
      <c r="A411" s="49"/>
    </row>
    <row r="412" s="30" customFormat="1" ht="15.75">
      <c r="A412" s="49"/>
    </row>
    <row r="413" s="30" customFormat="1" ht="15.75">
      <c r="A413" s="49"/>
    </row>
    <row r="414" s="30" customFormat="1" ht="15.75">
      <c r="A414" s="49"/>
    </row>
    <row r="415" s="30" customFormat="1" ht="15.75">
      <c r="A415" s="49"/>
    </row>
    <row r="416" s="30" customFormat="1" ht="15.75">
      <c r="A416" s="49"/>
    </row>
    <row r="417" s="30" customFormat="1" ht="15.75">
      <c r="A417" s="49"/>
    </row>
    <row r="418" s="30" customFormat="1" ht="15.75">
      <c r="A418" s="49"/>
    </row>
    <row r="419" s="30" customFormat="1" ht="15.75">
      <c r="A419" s="49"/>
    </row>
    <row r="420" s="30" customFormat="1" ht="15.75">
      <c r="A420" s="49"/>
    </row>
    <row r="421" s="30" customFormat="1" ht="15.75">
      <c r="A421" s="49"/>
    </row>
    <row r="422" s="30" customFormat="1" ht="15.75">
      <c r="A422" s="49"/>
    </row>
    <row r="423" s="30" customFormat="1" ht="15.75">
      <c r="A423" s="49"/>
    </row>
    <row r="424" s="30" customFormat="1" ht="15.75">
      <c r="A424" s="49"/>
    </row>
    <row r="425" s="30" customFormat="1" ht="15.75">
      <c r="A425" s="49"/>
    </row>
    <row r="426" s="30" customFormat="1" ht="15.75">
      <c r="A426" s="49"/>
    </row>
    <row r="427" s="30" customFormat="1" ht="15.75">
      <c r="A427" s="49"/>
    </row>
    <row r="428" s="30" customFormat="1" ht="15.75">
      <c r="A428" s="49"/>
    </row>
    <row r="429" s="30" customFormat="1" ht="15.75">
      <c r="A429" s="49"/>
    </row>
    <row r="430" s="30" customFormat="1" ht="15.75">
      <c r="A430" s="49"/>
    </row>
    <row r="431" s="30" customFormat="1" ht="15.75">
      <c r="A431" s="49"/>
    </row>
    <row r="432" s="30" customFormat="1" ht="15.75">
      <c r="A432" s="49"/>
    </row>
    <row r="433" s="30" customFormat="1" ht="15.75">
      <c r="A433" s="49"/>
    </row>
    <row r="434" s="30" customFormat="1" ht="15.75">
      <c r="A434" s="49"/>
    </row>
    <row r="435" s="30" customFormat="1" ht="15.75">
      <c r="A435" s="49"/>
    </row>
    <row r="436" s="30" customFormat="1" ht="15.75">
      <c r="A436" s="49"/>
    </row>
    <row r="437" s="30" customFormat="1" ht="15.75">
      <c r="A437" s="49"/>
    </row>
    <row r="438" s="30" customFormat="1" ht="15.75">
      <c r="A438" s="49"/>
    </row>
    <row r="439" s="30" customFormat="1" ht="15.75">
      <c r="A439" s="49"/>
    </row>
    <row r="440" s="30" customFormat="1" ht="15.75">
      <c r="A440" s="49"/>
    </row>
    <row r="441" s="30" customFormat="1" ht="15.75">
      <c r="A441" s="49"/>
    </row>
    <row r="442" s="30" customFormat="1" ht="15.75">
      <c r="A442" s="49"/>
    </row>
    <row r="443" s="30" customFormat="1" ht="15.75">
      <c r="A443" s="49"/>
    </row>
    <row r="444" s="30" customFormat="1" ht="15.75">
      <c r="A444" s="49"/>
    </row>
    <row r="445" s="30" customFormat="1" ht="15.75">
      <c r="A445" s="49"/>
    </row>
    <row r="446" s="30" customFormat="1" ht="15.75">
      <c r="A446" s="49"/>
    </row>
    <row r="447" s="30" customFormat="1" ht="15.75">
      <c r="A447" s="49"/>
    </row>
    <row r="448" s="30" customFormat="1" ht="15.75">
      <c r="A448" s="49"/>
    </row>
    <row r="449" s="30" customFormat="1" ht="15.75">
      <c r="A449" s="49"/>
    </row>
    <row r="450" s="30" customFormat="1" ht="15.75">
      <c r="A450" s="49"/>
    </row>
    <row r="451" s="30" customFormat="1" ht="15.75">
      <c r="A451" s="49"/>
    </row>
    <row r="452" s="30" customFormat="1" ht="15.75">
      <c r="A452" s="49"/>
    </row>
    <row r="453" s="30" customFormat="1" ht="15.75">
      <c r="A453" s="49"/>
    </row>
    <row r="454" s="30" customFormat="1" ht="15.75">
      <c r="A454" s="49"/>
    </row>
    <row r="455" s="30" customFormat="1" ht="15.75">
      <c r="A455" s="49"/>
    </row>
    <row r="456" s="30" customFormat="1" ht="15.75">
      <c r="A456" s="49"/>
    </row>
    <row r="457" s="30" customFormat="1" ht="15.75">
      <c r="A457" s="49"/>
    </row>
    <row r="458" s="30" customFormat="1" ht="15.75">
      <c r="A458" s="49"/>
    </row>
    <row r="459" s="30" customFormat="1" ht="15.75">
      <c r="A459" s="49"/>
    </row>
    <row r="460" s="30" customFormat="1" ht="15.75">
      <c r="A460" s="49"/>
    </row>
    <row r="461" s="30" customFormat="1" ht="15.75">
      <c r="A461" s="49"/>
    </row>
    <row r="462" s="30" customFormat="1" ht="15.75">
      <c r="A462" s="49"/>
    </row>
    <row r="463" s="30" customFormat="1" ht="15.75">
      <c r="A463" s="49"/>
    </row>
    <row r="464" s="30" customFormat="1" ht="15.75">
      <c r="A464" s="49"/>
    </row>
    <row r="465" s="30" customFormat="1" ht="15.75">
      <c r="A465" s="49"/>
    </row>
    <row r="466" s="30" customFormat="1" ht="15.75">
      <c r="A466" s="49"/>
    </row>
    <row r="467" s="30" customFormat="1" ht="15.75">
      <c r="A467" s="49"/>
    </row>
    <row r="468" s="30" customFormat="1" ht="15.75">
      <c r="A468" s="49"/>
    </row>
    <row r="469" s="30" customFormat="1" ht="15.75">
      <c r="A469" s="49"/>
    </row>
    <row r="470" s="30" customFormat="1" ht="15.75">
      <c r="A470" s="49"/>
    </row>
    <row r="471" s="30" customFormat="1" ht="15.75">
      <c r="A471" s="49"/>
    </row>
    <row r="472" s="30" customFormat="1" ht="15.75">
      <c r="A472" s="49"/>
    </row>
    <row r="473" s="30" customFormat="1" ht="15.75">
      <c r="A473" s="49"/>
    </row>
    <row r="474" s="30" customFormat="1" ht="15.75">
      <c r="A474" s="49"/>
    </row>
    <row r="475" s="30" customFormat="1" ht="15.75">
      <c r="A475" s="49"/>
    </row>
    <row r="476" s="30" customFormat="1" ht="15.75">
      <c r="A476" s="49"/>
    </row>
    <row r="477" s="30" customFormat="1" ht="15.75">
      <c r="A477" s="49"/>
    </row>
    <row r="478" s="30" customFormat="1" ht="15.75">
      <c r="A478" s="49"/>
    </row>
    <row r="479" s="30" customFormat="1" ht="15.75">
      <c r="A479" s="49"/>
    </row>
    <row r="480" s="30" customFormat="1" ht="15.75">
      <c r="A480" s="49"/>
    </row>
    <row r="481" s="30" customFormat="1" ht="15.75">
      <c r="A481" s="49"/>
    </row>
    <row r="482" s="30" customFormat="1" ht="15.75">
      <c r="A482" s="49"/>
    </row>
    <row r="483" s="30" customFormat="1" ht="15.75">
      <c r="A483" s="49"/>
    </row>
    <row r="484" s="30" customFormat="1" ht="15.75">
      <c r="A484" s="49"/>
    </row>
    <row r="485" s="30" customFormat="1" ht="15.75">
      <c r="A485" s="49"/>
    </row>
    <row r="486" s="30" customFormat="1" ht="15.75">
      <c r="A486" s="49"/>
    </row>
    <row r="487" s="30" customFormat="1" ht="15.75">
      <c r="A487" s="49"/>
    </row>
    <row r="488" s="30" customFormat="1" ht="15.75">
      <c r="A488" s="49"/>
    </row>
    <row r="489" s="30" customFormat="1" ht="15.75">
      <c r="A489" s="49"/>
    </row>
    <row r="490" s="30" customFormat="1" ht="15.75">
      <c r="A490" s="49"/>
    </row>
    <row r="491" s="30" customFormat="1" ht="15.75">
      <c r="A491" s="49"/>
    </row>
    <row r="492" s="30" customFormat="1" ht="15.75">
      <c r="A492" s="49"/>
    </row>
    <row r="493" s="30" customFormat="1" ht="15.75">
      <c r="A493" s="49"/>
    </row>
    <row r="494" s="30" customFormat="1" ht="15.75">
      <c r="A494" s="49"/>
    </row>
    <row r="495" s="30" customFormat="1" ht="15.75">
      <c r="A495" s="49"/>
    </row>
    <row r="496" s="30" customFormat="1" ht="15.75">
      <c r="A496" s="49"/>
    </row>
    <row r="497" s="30" customFormat="1" ht="15.75">
      <c r="A497" s="49"/>
    </row>
    <row r="498" s="30" customFormat="1" ht="15.75">
      <c r="A498" s="49"/>
    </row>
    <row r="499" s="30" customFormat="1" ht="15.75">
      <c r="A499" s="49"/>
    </row>
    <row r="500" s="30" customFormat="1" ht="15.75">
      <c r="A500" s="49"/>
    </row>
    <row r="501" s="30" customFormat="1" ht="15.75">
      <c r="A501" s="49"/>
    </row>
    <row r="502" s="30" customFormat="1" ht="15.75">
      <c r="A502" s="49"/>
    </row>
    <row r="503" s="30" customFormat="1" ht="15.75">
      <c r="A503" s="49"/>
    </row>
    <row r="504" s="30" customFormat="1" ht="15.75">
      <c r="A504" s="49"/>
    </row>
    <row r="505" s="30" customFormat="1" ht="15.75">
      <c r="A505" s="49"/>
    </row>
    <row r="506" s="30" customFormat="1" ht="15.75">
      <c r="A506" s="49"/>
    </row>
    <row r="507" s="30" customFormat="1" ht="15.75">
      <c r="A507" s="49"/>
    </row>
    <row r="508" s="30" customFormat="1" ht="15.75">
      <c r="A508" s="49"/>
    </row>
    <row r="509" s="30" customFormat="1" ht="15.75">
      <c r="A509" s="49"/>
    </row>
    <row r="510" s="30" customFormat="1" ht="15.75">
      <c r="A510" s="49"/>
    </row>
    <row r="511" s="30" customFormat="1" ht="15.75">
      <c r="A511" s="49"/>
    </row>
    <row r="512" s="30" customFormat="1" ht="15.75">
      <c r="A512" s="49"/>
    </row>
    <row r="513" s="30" customFormat="1" ht="15.75">
      <c r="A513" s="49"/>
    </row>
    <row r="514" s="30" customFormat="1" ht="15.75">
      <c r="A514" s="49"/>
    </row>
    <row r="515" s="30" customFormat="1" ht="15.75">
      <c r="A515" s="49"/>
    </row>
    <row r="516" s="30" customFormat="1" ht="15.75">
      <c r="A516" s="49"/>
    </row>
    <row r="517" s="30" customFormat="1" ht="15.75">
      <c r="A517" s="49"/>
    </row>
    <row r="518" s="30" customFormat="1" ht="15.75">
      <c r="A518" s="49"/>
    </row>
    <row r="519" s="30" customFormat="1" ht="15.75">
      <c r="A519" s="49"/>
    </row>
    <row r="520" s="30" customFormat="1" ht="15.75">
      <c r="A520" s="49"/>
    </row>
    <row r="521" s="30" customFormat="1" ht="15.75">
      <c r="A521" s="49"/>
    </row>
    <row r="522" s="30" customFormat="1" ht="15.75">
      <c r="A522" s="49"/>
    </row>
    <row r="523" s="30" customFormat="1" ht="15.75">
      <c r="A523" s="49"/>
    </row>
    <row r="524" s="30" customFormat="1" ht="15.75">
      <c r="A524" s="49"/>
    </row>
    <row r="525" s="30" customFormat="1" ht="15.75">
      <c r="A525" s="49"/>
    </row>
    <row r="526" s="30" customFormat="1" ht="15.75">
      <c r="A526" s="49"/>
    </row>
    <row r="527" s="30" customFormat="1" ht="15.75">
      <c r="A527" s="49"/>
    </row>
    <row r="528" s="30" customFormat="1" ht="15.75">
      <c r="A528" s="49"/>
    </row>
    <row r="529" s="30" customFormat="1" ht="15.75">
      <c r="A529" s="49"/>
    </row>
    <row r="530" s="30" customFormat="1" ht="15.75">
      <c r="A530" s="49"/>
    </row>
    <row r="531" s="30" customFormat="1" ht="15.75">
      <c r="A531" s="49"/>
    </row>
    <row r="532" s="30" customFormat="1" ht="15.75">
      <c r="A532" s="49"/>
    </row>
    <row r="533" s="30" customFormat="1" ht="15.75">
      <c r="A533" s="49"/>
    </row>
    <row r="534" s="30" customFormat="1" ht="15.75">
      <c r="A534" s="49"/>
    </row>
    <row r="535" s="30" customFormat="1" ht="15.75">
      <c r="A535" s="49"/>
    </row>
    <row r="536" s="30" customFormat="1" ht="15.75">
      <c r="A536" s="49"/>
    </row>
    <row r="537" s="30" customFormat="1" ht="15.75">
      <c r="A537" s="49"/>
    </row>
    <row r="538" s="30" customFormat="1" ht="15.75">
      <c r="A538" s="49"/>
    </row>
    <row r="539" s="30" customFormat="1" ht="15.75">
      <c r="A539" s="49"/>
    </row>
    <row r="540" s="30" customFormat="1" ht="15.75">
      <c r="A540" s="49"/>
    </row>
    <row r="541" s="30" customFormat="1" ht="15.75">
      <c r="A541" s="49"/>
    </row>
    <row r="542" s="30" customFormat="1" ht="15.75">
      <c r="A542" s="49"/>
    </row>
    <row r="543" s="30" customFormat="1" ht="15.75">
      <c r="A543" s="49"/>
    </row>
    <row r="544" s="30" customFormat="1" ht="15.75">
      <c r="A544" s="49"/>
    </row>
    <row r="545" s="30" customFormat="1" ht="15.75">
      <c r="A545" s="49"/>
    </row>
    <row r="546" s="30" customFormat="1" ht="15.75">
      <c r="A546" s="49"/>
    </row>
    <row r="547" s="30" customFormat="1" ht="15.75">
      <c r="A547" s="49"/>
    </row>
    <row r="548" s="30" customFormat="1" ht="15.75">
      <c r="A548" s="49"/>
    </row>
    <row r="549" s="30" customFormat="1" ht="15.75">
      <c r="A549" s="49"/>
    </row>
    <row r="550" s="30" customFormat="1" ht="15.75">
      <c r="A550" s="49"/>
    </row>
    <row r="551" s="30" customFormat="1" ht="15.75">
      <c r="A551" s="49"/>
    </row>
    <row r="552" s="30" customFormat="1" ht="15.75">
      <c r="A552" s="49"/>
    </row>
    <row r="553" s="30" customFormat="1" ht="15.75">
      <c r="A553" s="49"/>
    </row>
    <row r="554" s="30" customFormat="1" ht="15.75">
      <c r="A554" s="49"/>
    </row>
    <row r="555" s="30" customFormat="1" ht="15.75">
      <c r="A555" s="49"/>
    </row>
    <row r="556" s="30" customFormat="1" ht="15.75">
      <c r="A556" s="49"/>
    </row>
    <row r="557" s="30" customFormat="1" ht="15.75">
      <c r="A557" s="49"/>
    </row>
    <row r="558" s="30" customFormat="1" ht="15.75">
      <c r="A558" s="49"/>
    </row>
    <row r="559" s="30" customFormat="1" ht="15.75">
      <c r="A559" s="49"/>
    </row>
    <row r="560" s="30" customFormat="1" ht="15.75">
      <c r="A560" s="49"/>
    </row>
    <row r="561" s="30" customFormat="1" ht="15.75">
      <c r="A561" s="49"/>
    </row>
    <row r="562" s="30" customFormat="1" ht="15.75">
      <c r="A562" s="49"/>
    </row>
    <row r="563" s="30" customFormat="1" ht="15.75">
      <c r="A563" s="49"/>
    </row>
    <row r="564" s="30" customFormat="1" ht="15.75">
      <c r="A564" s="49"/>
    </row>
    <row r="565" s="30" customFormat="1" ht="15.75">
      <c r="A565" s="49"/>
    </row>
    <row r="566" s="30" customFormat="1" ht="15.75">
      <c r="A566" s="49"/>
    </row>
    <row r="567" s="30" customFormat="1" ht="15.75">
      <c r="A567" s="49"/>
    </row>
    <row r="568" s="30" customFormat="1" ht="15.75">
      <c r="A568" s="49"/>
    </row>
    <row r="569" s="30" customFormat="1" ht="15.75">
      <c r="A569" s="49"/>
    </row>
    <row r="570" s="30" customFormat="1" ht="15.75">
      <c r="A570" s="49"/>
    </row>
    <row r="571" s="30" customFormat="1" ht="15.75">
      <c r="A571" s="49"/>
    </row>
    <row r="572" s="30" customFormat="1" ht="15.75">
      <c r="A572" s="49"/>
    </row>
    <row r="573" s="30" customFormat="1" ht="15.75">
      <c r="A573" s="49"/>
    </row>
    <row r="574" s="30" customFormat="1" ht="15.75">
      <c r="A574" s="49"/>
    </row>
    <row r="575" s="30" customFormat="1" ht="15.75">
      <c r="A575" s="49"/>
    </row>
    <row r="576" s="30" customFormat="1" ht="15.75">
      <c r="A576" s="49"/>
    </row>
    <row r="577" s="30" customFormat="1" ht="15.75">
      <c r="A577" s="49"/>
    </row>
    <row r="578" s="30" customFormat="1" ht="15.75">
      <c r="A578" s="49"/>
    </row>
    <row r="579" s="30" customFormat="1" ht="15.75">
      <c r="A579" s="49"/>
    </row>
    <row r="580" s="30" customFormat="1" ht="15.75">
      <c r="A580" s="49"/>
    </row>
    <row r="581" s="30" customFormat="1" ht="15.75">
      <c r="A581" s="49"/>
    </row>
    <row r="582" s="30" customFormat="1" ht="15.75">
      <c r="A582" s="49"/>
    </row>
    <row r="583" s="30" customFormat="1" ht="15.75">
      <c r="A583" s="49"/>
    </row>
    <row r="584" s="30" customFormat="1" ht="15.75">
      <c r="A584" s="49"/>
    </row>
    <row r="585" s="30" customFormat="1" ht="15.75">
      <c r="A585" s="49"/>
    </row>
    <row r="586" s="30" customFormat="1" ht="15.75">
      <c r="A586" s="49"/>
    </row>
    <row r="587" s="30" customFormat="1" ht="15.75">
      <c r="A587" s="49"/>
    </row>
    <row r="588" s="30" customFormat="1" ht="15.75">
      <c r="A588" s="49"/>
    </row>
    <row r="589" s="30" customFormat="1" ht="15.75">
      <c r="A589" s="49"/>
    </row>
    <row r="590" s="30" customFormat="1" ht="15.75">
      <c r="A590" s="49"/>
    </row>
    <row r="591" s="30" customFormat="1" ht="15.75">
      <c r="A591" s="49"/>
    </row>
    <row r="592" s="30" customFormat="1" ht="15.75">
      <c r="A592" s="49"/>
    </row>
    <row r="593" s="30" customFormat="1" ht="15.75">
      <c r="A593" s="49"/>
    </row>
    <row r="594" s="30" customFormat="1" ht="15.75">
      <c r="A594" s="49"/>
    </row>
    <row r="595" s="30" customFormat="1" ht="15.75">
      <c r="A595" s="49"/>
    </row>
    <row r="596" s="30" customFormat="1" ht="15.75">
      <c r="A596" s="49"/>
    </row>
    <row r="597" s="30" customFormat="1" ht="15.75">
      <c r="A597" s="49"/>
    </row>
    <row r="598" s="30" customFormat="1" ht="15.75">
      <c r="A598" s="49"/>
    </row>
    <row r="599" s="30" customFormat="1" ht="15.75">
      <c r="A599" s="49"/>
    </row>
    <row r="600" s="30" customFormat="1" ht="15.75">
      <c r="A600" s="49"/>
    </row>
    <row r="601" s="30" customFormat="1" ht="15.75">
      <c r="A601" s="49"/>
    </row>
    <row r="602" s="30" customFormat="1" ht="15.75">
      <c r="A602" s="49"/>
    </row>
    <row r="603" s="30" customFormat="1" ht="15.75">
      <c r="A603" s="49"/>
    </row>
    <row r="604" s="30" customFormat="1" ht="15.75">
      <c r="A604" s="49"/>
    </row>
    <row r="605" s="30" customFormat="1" ht="15.75">
      <c r="A605" s="49"/>
    </row>
    <row r="606" s="30" customFormat="1" ht="15.75">
      <c r="A606" s="49"/>
    </row>
    <row r="607" s="30" customFormat="1" ht="15.75">
      <c r="A607" s="49"/>
    </row>
    <row r="608" s="30" customFormat="1" ht="15.75">
      <c r="A608" s="49"/>
    </row>
    <row r="609" s="30" customFormat="1" ht="15.75">
      <c r="A609" s="49"/>
    </row>
    <row r="610" s="30" customFormat="1" ht="15.75">
      <c r="A610" s="49"/>
    </row>
    <row r="611" s="30" customFormat="1" ht="15.75">
      <c r="A611" s="49"/>
    </row>
    <row r="612" s="30" customFormat="1" ht="15.75">
      <c r="A612" s="49"/>
    </row>
    <row r="613" s="30" customFormat="1" ht="15.75">
      <c r="A613" s="49"/>
    </row>
    <row r="614" s="30" customFormat="1" ht="15.75">
      <c r="A614" s="49"/>
    </row>
    <row r="615" s="30" customFormat="1" ht="15.75">
      <c r="A615" s="49"/>
    </row>
    <row r="616" s="30" customFormat="1" ht="15.75">
      <c r="A616" s="49"/>
    </row>
    <row r="617" s="30" customFormat="1" ht="15.75">
      <c r="A617" s="49"/>
    </row>
    <row r="618" s="30" customFormat="1" ht="15.75">
      <c r="A618" s="49"/>
    </row>
    <row r="619" s="30" customFormat="1" ht="15.75">
      <c r="A619" s="49"/>
    </row>
    <row r="620" s="30" customFormat="1" ht="15.75">
      <c r="A620" s="49"/>
    </row>
    <row r="621" s="30" customFormat="1" ht="15.75">
      <c r="A621" s="49"/>
    </row>
    <row r="622" s="30" customFormat="1" ht="15.75">
      <c r="A622" s="49"/>
    </row>
    <row r="623" s="30" customFormat="1" ht="15.75">
      <c r="A623" s="49"/>
    </row>
    <row r="624" s="30" customFormat="1" ht="15.75">
      <c r="A624" s="49"/>
    </row>
    <row r="625" s="30" customFormat="1" ht="15.75">
      <c r="A625" s="49"/>
    </row>
    <row r="626" s="30" customFormat="1" ht="15.75">
      <c r="A626" s="49"/>
    </row>
    <row r="627" s="30" customFormat="1" ht="15.75">
      <c r="A627" s="49"/>
    </row>
    <row r="628" s="30" customFormat="1" ht="15.75">
      <c r="A628" s="49"/>
    </row>
    <row r="629" s="30" customFormat="1" ht="15.75">
      <c r="A629" s="49"/>
    </row>
    <row r="630" s="30" customFormat="1" ht="15.75">
      <c r="A630" s="49"/>
    </row>
    <row r="631" s="30" customFormat="1" ht="15.75">
      <c r="A631" s="49"/>
    </row>
    <row r="632" s="30" customFormat="1" ht="15.75">
      <c r="A632" s="49"/>
    </row>
    <row r="633" s="30" customFormat="1" ht="15.75">
      <c r="A633" s="49"/>
    </row>
    <row r="634" s="30" customFormat="1" ht="15.75">
      <c r="A634" s="49"/>
    </row>
    <row r="635" s="30" customFormat="1" ht="15.75">
      <c r="A635" s="49"/>
    </row>
    <row r="636" s="30" customFormat="1" ht="15.75">
      <c r="A636" s="49"/>
    </row>
    <row r="637" s="30" customFormat="1" ht="15.75">
      <c r="A637" s="49"/>
    </row>
    <row r="638" s="30" customFormat="1" ht="15.75">
      <c r="A638" s="49"/>
    </row>
    <row r="639" s="30" customFormat="1" ht="15.75">
      <c r="A639" s="49"/>
    </row>
    <row r="640" s="30" customFormat="1" ht="15.75">
      <c r="A640" s="49"/>
    </row>
    <row r="641" s="30" customFormat="1" ht="15.75">
      <c r="A641" s="49"/>
    </row>
    <row r="642" s="30" customFormat="1" ht="15.75">
      <c r="A642" s="49"/>
    </row>
    <row r="643" s="30" customFormat="1" ht="15.75">
      <c r="A643" s="49"/>
    </row>
    <row r="644" s="30" customFormat="1" ht="15.75">
      <c r="A644" s="49"/>
    </row>
    <row r="645" s="30" customFormat="1" ht="15.75">
      <c r="A645" s="49"/>
    </row>
    <row r="646" s="30" customFormat="1" ht="15.75">
      <c r="A646" s="49"/>
    </row>
    <row r="647" s="30" customFormat="1" ht="15.75">
      <c r="A647" s="49"/>
    </row>
    <row r="648" s="30" customFormat="1" ht="15.75">
      <c r="A648" s="49"/>
    </row>
    <row r="649" s="30" customFormat="1" ht="15.75">
      <c r="A649" s="49"/>
    </row>
    <row r="650" s="30" customFormat="1" ht="15.75">
      <c r="A650" s="49"/>
    </row>
    <row r="651" s="30" customFormat="1" ht="15.75">
      <c r="A651" s="49"/>
    </row>
    <row r="652" s="30" customFormat="1" ht="15.75">
      <c r="A652" s="49"/>
    </row>
    <row r="653" s="30" customFormat="1" ht="15.75">
      <c r="A653" s="49"/>
    </row>
    <row r="654" s="30" customFormat="1" ht="15.75">
      <c r="A654" s="49"/>
    </row>
    <row r="655" s="30" customFormat="1" ht="15.75">
      <c r="A655" s="49"/>
    </row>
    <row r="656" s="30" customFormat="1" ht="15.75">
      <c r="A656" s="49"/>
    </row>
    <row r="657" s="30" customFormat="1" ht="15.75">
      <c r="A657" s="49"/>
    </row>
    <row r="658" s="30" customFormat="1" ht="15.75">
      <c r="A658" s="49"/>
    </row>
    <row r="659" s="30" customFormat="1" ht="15.75">
      <c r="A659" s="49"/>
    </row>
    <row r="660" s="30" customFormat="1" ht="15.75">
      <c r="A660" s="49"/>
    </row>
    <row r="661" s="30" customFormat="1" ht="15.75">
      <c r="A661" s="49"/>
    </row>
    <row r="662" s="30" customFormat="1" ht="15.75">
      <c r="A662" s="49"/>
    </row>
    <row r="663" s="30" customFormat="1" ht="15.75">
      <c r="A663" s="49"/>
    </row>
    <row r="664" s="30" customFormat="1" ht="15.75">
      <c r="A664" s="49"/>
    </row>
    <row r="665" s="30" customFormat="1" ht="15.75">
      <c r="A665" s="49"/>
    </row>
    <row r="666" s="30" customFormat="1" ht="15.75">
      <c r="A666" s="49"/>
    </row>
    <row r="667" s="30" customFormat="1" ht="15.75">
      <c r="A667" s="49"/>
    </row>
    <row r="668" s="30" customFormat="1" ht="15.75">
      <c r="A668" s="49"/>
    </row>
    <row r="669" s="30" customFormat="1" ht="15.75">
      <c r="A669" s="49"/>
    </row>
    <row r="670" s="30" customFormat="1" ht="15.75">
      <c r="A670" s="49"/>
    </row>
    <row r="671" s="30" customFormat="1" ht="15.75">
      <c r="A671" s="49"/>
    </row>
    <row r="672" s="30" customFormat="1" ht="15.75">
      <c r="A672" s="49"/>
    </row>
    <row r="673" s="30" customFormat="1" ht="15.75">
      <c r="A673" s="49"/>
    </row>
    <row r="674" s="30" customFormat="1" ht="15.75">
      <c r="A674" s="49"/>
    </row>
    <row r="675" s="30" customFormat="1" ht="15.75">
      <c r="A675" s="49"/>
    </row>
    <row r="676" s="30" customFormat="1" ht="15.75">
      <c r="A676" s="49"/>
    </row>
    <row r="677" s="30" customFormat="1" ht="15.75">
      <c r="A677" s="49"/>
    </row>
    <row r="678" s="30" customFormat="1" ht="15.75">
      <c r="A678" s="49"/>
    </row>
    <row r="679" s="30" customFormat="1" ht="15.75">
      <c r="A679" s="49"/>
    </row>
    <row r="680" s="30" customFormat="1" ht="15.75">
      <c r="A680" s="49"/>
    </row>
    <row r="681" s="30" customFormat="1" ht="15.75">
      <c r="A681" s="49"/>
    </row>
    <row r="682" s="30" customFormat="1" ht="15.75">
      <c r="A682" s="49"/>
    </row>
    <row r="683" s="30" customFormat="1" ht="15.75">
      <c r="A683" s="49"/>
    </row>
    <row r="684" s="30" customFormat="1" ht="15.75">
      <c r="A684" s="49"/>
    </row>
    <row r="685" s="30" customFormat="1" ht="15.75">
      <c r="A685" s="49"/>
    </row>
    <row r="686" s="30" customFormat="1" ht="15.75">
      <c r="A686" s="49"/>
    </row>
    <row r="687" s="30" customFormat="1" ht="15.75">
      <c r="A687" s="49"/>
    </row>
    <row r="688" s="30" customFormat="1" ht="15.75">
      <c r="A688" s="49"/>
    </row>
    <row r="689" s="30" customFormat="1" ht="15.75">
      <c r="A689" s="49"/>
    </row>
    <row r="690" s="30" customFormat="1" ht="15.75">
      <c r="A690" s="49"/>
    </row>
    <row r="691" s="30" customFormat="1" ht="15.75">
      <c r="A691" s="49"/>
    </row>
    <row r="692" s="30" customFormat="1" ht="15.75">
      <c r="A692" s="49"/>
    </row>
    <row r="693" s="30" customFormat="1" ht="15.75">
      <c r="A693" s="49"/>
    </row>
    <row r="694" s="30" customFormat="1" ht="15.75">
      <c r="A694" s="49"/>
    </row>
    <row r="695" s="30" customFormat="1" ht="15.75">
      <c r="A695" s="49"/>
    </row>
    <row r="696" s="30" customFormat="1" ht="15.75">
      <c r="A696" s="49"/>
    </row>
    <row r="697" s="30" customFormat="1" ht="15.75">
      <c r="A697" s="49"/>
    </row>
    <row r="698" s="30" customFormat="1" ht="15.75">
      <c r="A698" s="49"/>
    </row>
    <row r="699" s="30" customFormat="1" ht="15.75">
      <c r="A699" s="49"/>
    </row>
    <row r="700" s="30" customFormat="1" ht="15.75">
      <c r="A700" s="49"/>
    </row>
    <row r="701" s="30" customFormat="1" ht="15.75">
      <c r="A701" s="49"/>
    </row>
    <row r="702" s="30" customFormat="1" ht="15.75">
      <c r="A702" s="49"/>
    </row>
    <row r="703" s="30" customFormat="1" ht="15.75">
      <c r="A703" s="49"/>
    </row>
    <row r="704" s="30" customFormat="1" ht="15.75">
      <c r="A704" s="49"/>
    </row>
    <row r="705" s="30" customFormat="1" ht="15.75">
      <c r="A705" s="49"/>
    </row>
    <row r="706" s="30" customFormat="1" ht="15.75">
      <c r="A706" s="49"/>
    </row>
    <row r="707" s="30" customFormat="1" ht="15.75">
      <c r="A707" s="49"/>
    </row>
    <row r="708" s="30" customFormat="1" ht="15.75">
      <c r="A708" s="49"/>
    </row>
    <row r="709" s="30" customFormat="1" ht="15.75">
      <c r="A709" s="49"/>
    </row>
    <row r="710" s="30" customFormat="1" ht="15.75">
      <c r="A710" s="49"/>
    </row>
    <row r="711" s="30" customFormat="1" ht="15.75">
      <c r="A711" s="49"/>
    </row>
    <row r="712" s="30" customFormat="1" ht="15.75">
      <c r="A712" s="49"/>
    </row>
    <row r="713" s="30" customFormat="1" ht="15.75">
      <c r="A713" s="49"/>
    </row>
    <row r="714" s="30" customFormat="1" ht="15.75">
      <c r="A714" s="49"/>
    </row>
    <row r="715" s="30" customFormat="1" ht="15.75">
      <c r="A715" s="49"/>
    </row>
    <row r="716" s="30" customFormat="1" ht="15.75">
      <c r="A716" s="49"/>
    </row>
    <row r="717" s="30" customFormat="1" ht="15.75">
      <c r="A717" s="49"/>
    </row>
    <row r="718" s="30" customFormat="1" ht="15.75">
      <c r="A718" s="49"/>
    </row>
    <row r="719" s="30" customFormat="1" ht="15.75">
      <c r="A719" s="49"/>
    </row>
    <row r="720" s="30" customFormat="1" ht="15.75">
      <c r="A720" s="49"/>
    </row>
    <row r="721" s="30" customFormat="1" ht="15.75">
      <c r="A721" s="49"/>
    </row>
    <row r="722" s="30" customFormat="1" ht="15.75">
      <c r="A722" s="49"/>
    </row>
    <row r="723" s="30" customFormat="1" ht="15.75">
      <c r="A723" s="49"/>
    </row>
    <row r="724" s="30" customFormat="1" ht="15.75">
      <c r="A724" s="49"/>
    </row>
    <row r="725" s="30" customFormat="1" ht="15.75">
      <c r="A725" s="49"/>
    </row>
    <row r="726" s="30" customFormat="1" ht="15.75">
      <c r="A726" s="49"/>
    </row>
    <row r="727" s="30" customFormat="1" ht="15.75">
      <c r="A727" s="49"/>
    </row>
    <row r="728" s="30" customFormat="1" ht="15.75">
      <c r="A728" s="49"/>
    </row>
    <row r="729" s="30" customFormat="1" ht="15.75">
      <c r="A729" s="49"/>
    </row>
    <row r="730" s="30" customFormat="1" ht="15.75">
      <c r="A730" s="49"/>
    </row>
    <row r="731" s="30" customFormat="1" ht="15.75">
      <c r="A731" s="49"/>
    </row>
    <row r="732" s="30" customFormat="1" ht="15.75">
      <c r="A732" s="49"/>
    </row>
    <row r="733" s="30" customFormat="1" ht="15.75">
      <c r="A733" s="49"/>
    </row>
    <row r="734" s="30" customFormat="1" ht="15.75">
      <c r="A734" s="49"/>
    </row>
    <row r="735" s="30" customFormat="1" ht="15.75">
      <c r="A735" s="49"/>
    </row>
    <row r="736" s="30" customFormat="1" ht="15.75">
      <c r="A736" s="49"/>
    </row>
    <row r="737" s="30" customFormat="1" ht="15.75">
      <c r="A737" s="49"/>
    </row>
    <row r="738" s="30" customFormat="1" ht="15.75">
      <c r="A738" s="49"/>
    </row>
    <row r="739" s="30" customFormat="1" ht="15.75">
      <c r="A739" s="49"/>
    </row>
    <row r="740" s="30" customFormat="1" ht="15.75">
      <c r="A740" s="49"/>
    </row>
    <row r="741" s="30" customFormat="1" ht="15.75">
      <c r="A741" s="49"/>
    </row>
    <row r="742" s="30" customFormat="1" ht="15.75">
      <c r="A742" s="49"/>
    </row>
    <row r="743" s="30" customFormat="1" ht="15.75">
      <c r="A743" s="49"/>
    </row>
    <row r="744" s="30" customFormat="1" ht="15.75">
      <c r="A744" s="49"/>
    </row>
    <row r="745" s="30" customFormat="1" ht="15.75">
      <c r="A745" s="49"/>
    </row>
    <row r="746" s="30" customFormat="1" ht="15.75">
      <c r="A746" s="49"/>
    </row>
    <row r="747" s="30" customFormat="1" ht="15.75">
      <c r="A747" s="49"/>
    </row>
    <row r="748" s="30" customFormat="1" ht="15.75">
      <c r="A748" s="49"/>
    </row>
    <row r="749" s="30" customFormat="1" ht="15.75">
      <c r="A749" s="49"/>
    </row>
    <row r="750" s="30" customFormat="1" ht="15.75">
      <c r="A750" s="49"/>
    </row>
    <row r="751" s="30" customFormat="1" ht="15.75">
      <c r="A751" s="49"/>
    </row>
    <row r="752" s="30" customFormat="1" ht="15.75">
      <c r="A752" s="49"/>
    </row>
    <row r="753" s="30" customFormat="1" ht="15.75">
      <c r="A753" s="49"/>
    </row>
    <row r="754" s="30" customFormat="1" ht="15.75">
      <c r="A754" s="49"/>
    </row>
    <row r="755" s="30" customFormat="1" ht="15.75">
      <c r="A755" s="49"/>
    </row>
    <row r="756" s="30" customFormat="1" ht="15.75">
      <c r="A756" s="49"/>
    </row>
    <row r="757" s="30" customFormat="1" ht="15.75">
      <c r="A757" s="49"/>
    </row>
    <row r="758" s="30" customFormat="1" ht="15.75">
      <c r="A758" s="49"/>
    </row>
    <row r="759" s="30" customFormat="1" ht="15.75">
      <c r="A759" s="49"/>
    </row>
    <row r="760" s="30" customFormat="1" ht="15.75">
      <c r="A760" s="49"/>
    </row>
    <row r="761" s="30" customFormat="1" ht="15.75">
      <c r="A761" s="49"/>
    </row>
    <row r="762" s="30" customFormat="1" ht="15.75">
      <c r="A762" s="49"/>
    </row>
    <row r="763" s="30" customFormat="1" ht="15.75">
      <c r="A763" s="49"/>
    </row>
    <row r="764" s="30" customFormat="1" ht="15.75">
      <c r="A764" s="49"/>
    </row>
    <row r="765" s="30" customFormat="1" ht="15.75">
      <c r="A765" s="49"/>
    </row>
    <row r="766" s="30" customFormat="1" ht="15.75">
      <c r="A766" s="49"/>
    </row>
    <row r="767" s="30" customFormat="1" ht="15.75">
      <c r="A767" s="49"/>
    </row>
    <row r="768" s="30" customFormat="1" ht="15.75">
      <c r="A768" s="49"/>
    </row>
    <row r="769" s="30" customFormat="1" ht="15.75">
      <c r="A769" s="49"/>
    </row>
    <row r="770" s="30" customFormat="1" ht="15.75">
      <c r="A770" s="49"/>
    </row>
    <row r="771" s="30" customFormat="1" ht="15.75">
      <c r="A771" s="49"/>
    </row>
    <row r="772" s="30" customFormat="1" ht="15.75">
      <c r="A772" s="49"/>
    </row>
    <row r="773" s="30" customFormat="1" ht="15.75">
      <c r="A773" s="49"/>
    </row>
    <row r="774" s="30" customFormat="1" ht="15.75">
      <c r="A774" s="49"/>
    </row>
    <row r="775" s="30" customFormat="1" ht="15.75">
      <c r="A775" s="49"/>
    </row>
    <row r="776" s="30" customFormat="1" ht="15.75">
      <c r="A776" s="49"/>
    </row>
    <row r="777" s="30" customFormat="1" ht="15.75">
      <c r="A777" s="49"/>
    </row>
    <row r="778" s="30" customFormat="1" ht="15.75">
      <c r="A778" s="49"/>
    </row>
    <row r="779" s="30" customFormat="1" ht="15.75">
      <c r="A779" s="49"/>
    </row>
    <row r="780" s="30" customFormat="1" ht="15.75">
      <c r="A780" s="49"/>
    </row>
    <row r="781" s="30" customFormat="1" ht="15.75">
      <c r="A781" s="49"/>
    </row>
    <row r="782" s="30" customFormat="1" ht="15.75">
      <c r="A782" s="49"/>
    </row>
    <row r="783" s="30" customFormat="1" ht="15.75">
      <c r="A783" s="49"/>
    </row>
    <row r="784" s="30" customFormat="1" ht="15.75">
      <c r="A784" s="49"/>
    </row>
    <row r="785" s="30" customFormat="1" ht="15.75">
      <c r="A785" s="49"/>
    </row>
    <row r="786" s="30" customFormat="1" ht="15.75">
      <c r="A786" s="49"/>
    </row>
    <row r="787" s="30" customFormat="1" ht="15.75">
      <c r="A787" s="49"/>
    </row>
    <row r="788" s="30" customFormat="1" ht="15.75">
      <c r="A788" s="49"/>
    </row>
    <row r="789" s="30" customFormat="1" ht="15.75">
      <c r="A789" s="49"/>
    </row>
    <row r="790" s="30" customFormat="1" ht="15.75">
      <c r="A790" s="49"/>
    </row>
    <row r="791" s="30" customFormat="1" ht="15.75">
      <c r="A791" s="49"/>
    </row>
    <row r="792" s="30" customFormat="1" ht="15.75">
      <c r="A792" s="49"/>
    </row>
    <row r="793" s="30" customFormat="1" ht="15.75">
      <c r="A793" s="49"/>
    </row>
    <row r="794" s="30" customFormat="1" ht="15.75">
      <c r="A794" s="49"/>
    </row>
    <row r="795" s="30" customFormat="1" ht="15.75">
      <c r="A795" s="49"/>
    </row>
    <row r="796" s="30" customFormat="1" ht="15.75">
      <c r="A796" s="49"/>
    </row>
    <row r="797" s="30" customFormat="1" ht="15.75">
      <c r="A797" s="49"/>
    </row>
    <row r="798" s="30" customFormat="1" ht="15.75">
      <c r="A798" s="49"/>
    </row>
    <row r="799" s="30" customFormat="1" ht="15.75">
      <c r="A799" s="49"/>
    </row>
    <row r="800" s="30" customFormat="1" ht="15.75">
      <c r="A800" s="49"/>
    </row>
    <row r="801" s="30" customFormat="1" ht="15.75">
      <c r="A801" s="49"/>
    </row>
    <row r="802" s="30" customFormat="1" ht="15.75">
      <c r="A802" s="49"/>
    </row>
    <row r="803" s="30" customFormat="1" ht="15.75">
      <c r="A803" s="49"/>
    </row>
    <row r="804" s="30" customFormat="1" ht="15.75">
      <c r="A804" s="49"/>
    </row>
    <row r="805" s="30" customFormat="1" ht="15.75">
      <c r="A805" s="49"/>
    </row>
    <row r="806" s="30" customFormat="1" ht="15.75">
      <c r="A806" s="49"/>
    </row>
    <row r="807" s="30" customFormat="1" ht="15.75">
      <c r="A807" s="49"/>
    </row>
    <row r="808" s="30" customFormat="1" ht="15.75">
      <c r="A808" s="49"/>
    </row>
    <row r="809" s="30" customFormat="1" ht="15.75">
      <c r="A809" s="49"/>
    </row>
    <row r="810" s="30" customFormat="1" ht="15.75">
      <c r="A810" s="49"/>
    </row>
    <row r="811" s="30" customFormat="1" ht="15.75">
      <c r="A811" s="49"/>
    </row>
    <row r="812" s="30" customFormat="1" ht="15.75">
      <c r="A812" s="49"/>
    </row>
    <row r="813" s="30" customFormat="1" ht="15.75">
      <c r="A813" s="49"/>
    </row>
    <row r="814" s="30" customFormat="1" ht="15.75">
      <c r="A814" s="49"/>
    </row>
    <row r="815" s="30" customFormat="1" ht="15.75">
      <c r="A815" s="49"/>
    </row>
    <row r="816" s="30" customFormat="1" ht="15.75">
      <c r="A816" s="49"/>
    </row>
    <row r="817" s="30" customFormat="1" ht="15.75">
      <c r="A817" s="49"/>
    </row>
    <row r="818" s="30" customFormat="1" ht="15.75">
      <c r="A818" s="49"/>
    </row>
    <row r="819" s="30" customFormat="1" ht="15.75">
      <c r="A819" s="49"/>
    </row>
    <row r="820" s="30" customFormat="1" ht="15.75">
      <c r="A820" s="49"/>
    </row>
    <row r="821" s="30" customFormat="1" ht="15.75">
      <c r="A821" s="49"/>
    </row>
    <row r="822" s="30" customFormat="1" ht="15.75">
      <c r="A822" s="49"/>
    </row>
    <row r="823" s="30" customFormat="1" ht="15.75">
      <c r="A823" s="49"/>
    </row>
    <row r="824" s="30" customFormat="1" ht="15.75">
      <c r="A824" s="49"/>
    </row>
    <row r="825" s="30" customFormat="1" ht="15.75">
      <c r="A825" s="49"/>
    </row>
    <row r="826" s="30" customFormat="1" ht="15.75">
      <c r="A826" s="49"/>
    </row>
    <row r="827" s="30" customFormat="1" ht="15.75">
      <c r="A827" s="49"/>
    </row>
    <row r="828" s="30" customFormat="1" ht="15.75">
      <c r="A828" s="49"/>
    </row>
    <row r="829" s="30" customFormat="1" ht="15.75">
      <c r="A829" s="49"/>
    </row>
    <row r="830" s="30" customFormat="1" ht="15.75">
      <c r="A830" s="49"/>
    </row>
    <row r="831" s="30" customFormat="1" ht="15.75">
      <c r="A831" s="49"/>
    </row>
    <row r="832" s="30" customFormat="1" ht="15.75">
      <c r="A832" s="49"/>
    </row>
    <row r="833" s="30" customFormat="1" ht="15.75">
      <c r="A833" s="49"/>
    </row>
    <row r="834" s="30" customFormat="1" ht="15.75">
      <c r="A834" s="49"/>
    </row>
    <row r="835" s="30" customFormat="1" ht="15.75">
      <c r="A835" s="49"/>
    </row>
    <row r="836" s="30" customFormat="1" ht="15.75">
      <c r="A836" s="49"/>
    </row>
    <row r="837" s="30" customFormat="1" ht="15.75">
      <c r="A837" s="49"/>
    </row>
    <row r="838" s="30" customFormat="1" ht="15.75">
      <c r="A838" s="49"/>
    </row>
    <row r="839" s="30" customFormat="1" ht="15.75">
      <c r="A839" s="49"/>
    </row>
    <row r="840" s="30" customFormat="1" ht="15.75">
      <c r="A840" s="49"/>
    </row>
    <row r="841" s="30" customFormat="1" ht="15.75">
      <c r="A841" s="49"/>
    </row>
    <row r="842" s="30" customFormat="1" ht="15.75">
      <c r="A842" s="49"/>
    </row>
    <row r="843" s="30" customFormat="1" ht="15.75">
      <c r="A843" s="49"/>
    </row>
    <row r="844" s="30" customFormat="1" ht="15.75">
      <c r="A844" s="49"/>
    </row>
    <row r="845" s="30" customFormat="1" ht="15.75">
      <c r="A845" s="49"/>
    </row>
    <row r="846" s="30" customFormat="1" ht="15.75">
      <c r="A846" s="49"/>
    </row>
    <row r="847" s="30" customFormat="1" ht="15.75">
      <c r="A847" s="49"/>
    </row>
    <row r="848" s="30" customFormat="1" ht="15.75">
      <c r="A848" s="49"/>
    </row>
    <row r="849" s="30" customFormat="1" ht="15.75">
      <c r="A849" s="49"/>
    </row>
    <row r="850" s="30" customFormat="1" ht="15.75">
      <c r="A850" s="49"/>
    </row>
    <row r="851" s="30" customFormat="1" ht="15.75">
      <c r="A851" s="49"/>
    </row>
    <row r="852" s="30" customFormat="1" ht="15.75">
      <c r="A852" s="49"/>
    </row>
    <row r="853" s="30" customFormat="1" ht="15.75">
      <c r="A853" s="49"/>
    </row>
    <row r="854" s="30" customFormat="1" ht="15.75">
      <c r="A854" s="49"/>
    </row>
    <row r="855" s="30" customFormat="1" ht="15.75">
      <c r="A855" s="49"/>
    </row>
    <row r="856" s="30" customFormat="1" ht="15.75">
      <c r="A856" s="49"/>
    </row>
    <row r="857" s="30" customFormat="1" ht="15.75">
      <c r="A857" s="49"/>
    </row>
    <row r="858" s="30" customFormat="1" ht="15.75">
      <c r="A858" s="49"/>
    </row>
    <row r="859" s="30" customFormat="1" ht="15.75">
      <c r="A859" s="49"/>
    </row>
    <row r="860" s="30" customFormat="1" ht="15.75">
      <c r="A860" s="49"/>
    </row>
    <row r="861" s="30" customFormat="1" ht="15.75">
      <c r="A861" s="49"/>
    </row>
    <row r="862" s="30" customFormat="1" ht="15.75">
      <c r="A862" s="49"/>
    </row>
    <row r="863" s="30" customFormat="1" ht="15.75">
      <c r="A863" s="49"/>
    </row>
    <row r="864" s="30" customFormat="1" ht="15.75">
      <c r="A864" s="49"/>
    </row>
    <row r="865" s="30" customFormat="1" ht="15.75">
      <c r="A865" s="49"/>
    </row>
    <row r="866" s="30" customFormat="1" ht="15.75">
      <c r="A866" s="49"/>
    </row>
    <row r="867" s="30" customFormat="1" ht="15.75">
      <c r="A867" s="49"/>
    </row>
    <row r="868" s="30" customFormat="1" ht="15.75">
      <c r="A868" s="49"/>
    </row>
    <row r="869" s="30" customFormat="1" ht="15.75">
      <c r="A869" s="49"/>
    </row>
    <row r="870" s="30" customFormat="1" ht="15.75">
      <c r="A870" s="49"/>
    </row>
    <row r="871" s="30" customFormat="1" ht="15.75">
      <c r="A871" s="49"/>
    </row>
    <row r="872" s="30" customFormat="1" ht="15.75">
      <c r="A872" s="49"/>
    </row>
    <row r="873" s="30" customFormat="1" ht="15.75">
      <c r="A873" s="49"/>
    </row>
    <row r="874" s="30" customFormat="1" ht="15.75">
      <c r="A874" s="49"/>
    </row>
    <row r="875" s="30" customFormat="1" ht="15.75">
      <c r="A875" s="49"/>
    </row>
    <row r="876" s="30" customFormat="1" ht="15.75">
      <c r="A876" s="49"/>
    </row>
    <row r="877" s="30" customFormat="1" ht="15.75">
      <c r="A877" s="49"/>
    </row>
    <row r="878" s="30" customFormat="1" ht="15.75">
      <c r="A878" s="49"/>
    </row>
    <row r="879" s="30" customFormat="1" ht="15.75">
      <c r="A879" s="49"/>
    </row>
    <row r="880" s="30" customFormat="1" ht="15.75">
      <c r="A880" s="49"/>
    </row>
    <row r="881" s="30" customFormat="1" ht="15.75">
      <c r="A881" s="49"/>
    </row>
    <row r="882" s="30" customFormat="1" ht="15.75">
      <c r="A882" s="49"/>
    </row>
    <row r="883" s="30" customFormat="1" ht="15.75">
      <c r="A883" s="49"/>
    </row>
    <row r="884" s="30" customFormat="1" ht="15.75">
      <c r="A884" s="49"/>
    </row>
    <row r="885" s="30" customFormat="1" ht="15.75">
      <c r="A885" s="49"/>
    </row>
    <row r="886" s="30" customFormat="1" ht="15.75">
      <c r="A886" s="49"/>
    </row>
    <row r="887" s="30" customFormat="1" ht="15.75">
      <c r="A887" s="49"/>
    </row>
    <row r="888" s="30" customFormat="1" ht="15.75">
      <c r="A888" s="49"/>
    </row>
    <row r="889" s="30" customFormat="1" ht="15.75">
      <c r="A889" s="49"/>
    </row>
    <row r="890" s="30" customFormat="1" ht="15.75">
      <c r="A890" s="49"/>
    </row>
    <row r="891" s="30" customFormat="1" ht="15.75">
      <c r="A891" s="49"/>
    </row>
    <row r="892" s="30" customFormat="1" ht="15.75">
      <c r="A892" s="49"/>
    </row>
    <row r="893" s="30" customFormat="1" ht="15.75">
      <c r="A893" s="49"/>
    </row>
    <row r="894" s="30" customFormat="1" ht="15.75">
      <c r="A894" s="49"/>
    </row>
    <row r="895" s="30" customFormat="1" ht="15.75">
      <c r="A895" s="49"/>
    </row>
    <row r="896" s="30" customFormat="1" ht="15.75">
      <c r="A896" s="49"/>
    </row>
    <row r="897" s="30" customFormat="1" ht="15.75">
      <c r="A897" s="49"/>
    </row>
    <row r="898" s="30" customFormat="1" ht="15.75">
      <c r="A898" s="49"/>
    </row>
    <row r="899" s="30" customFormat="1" ht="15.75">
      <c r="A899" s="49"/>
    </row>
    <row r="900" s="30" customFormat="1" ht="15.75">
      <c r="A900" s="49"/>
    </row>
    <row r="901" s="30" customFormat="1" ht="15.75">
      <c r="A901" s="49"/>
    </row>
    <row r="902" s="30" customFormat="1" ht="15.75">
      <c r="A902" s="49"/>
    </row>
    <row r="903" s="30" customFormat="1" ht="15.75">
      <c r="A903" s="49"/>
    </row>
    <row r="904" s="30" customFormat="1" ht="15.75">
      <c r="A904" s="49"/>
    </row>
    <row r="905" s="30" customFormat="1" ht="15.75">
      <c r="A905" s="49"/>
    </row>
    <row r="906" s="30" customFormat="1" ht="15.75">
      <c r="A906" s="49"/>
    </row>
    <row r="907" s="30" customFormat="1" ht="15.75">
      <c r="A907" s="49"/>
    </row>
    <row r="908" s="30" customFormat="1" ht="15.75">
      <c r="A908" s="49"/>
    </row>
    <row r="909" s="30" customFormat="1" ht="15.75">
      <c r="A909" s="49"/>
    </row>
    <row r="910" s="30" customFormat="1" ht="15.75">
      <c r="A910" s="49"/>
    </row>
    <row r="911" s="30" customFormat="1" ht="15.75">
      <c r="A911" s="49"/>
    </row>
    <row r="912" s="30" customFormat="1" ht="15.75">
      <c r="A912" s="49"/>
    </row>
    <row r="913" s="30" customFormat="1" ht="15.75">
      <c r="A913" s="49"/>
    </row>
    <row r="914" s="30" customFormat="1" ht="15.75">
      <c r="A914" s="49"/>
    </row>
    <row r="915" s="30" customFormat="1" ht="15.75">
      <c r="A915" s="49"/>
    </row>
    <row r="916" s="30" customFormat="1" ht="15.75">
      <c r="A916" s="49"/>
    </row>
    <row r="917" s="30" customFormat="1" ht="15.75">
      <c r="A917" s="49"/>
    </row>
    <row r="918" s="30" customFormat="1" ht="15.75">
      <c r="A918" s="49"/>
    </row>
    <row r="919" s="30" customFormat="1" ht="15.75">
      <c r="A919" s="49"/>
    </row>
    <row r="920" s="30" customFormat="1" ht="15.75">
      <c r="A920" s="49"/>
    </row>
    <row r="921" s="30" customFormat="1" ht="15.75">
      <c r="A921" s="49"/>
    </row>
    <row r="922" s="30" customFormat="1" ht="15.75">
      <c r="A922" s="49"/>
    </row>
    <row r="923" s="30" customFormat="1" ht="15.75">
      <c r="A923" s="49"/>
    </row>
    <row r="924" s="30" customFormat="1" ht="15.75">
      <c r="A924" s="49"/>
    </row>
    <row r="925" s="30" customFormat="1" ht="15.75">
      <c r="A925" s="49"/>
    </row>
    <row r="926" s="30" customFormat="1" ht="15.75">
      <c r="A926" s="49"/>
    </row>
    <row r="927" s="30" customFormat="1" ht="15.75">
      <c r="A927" s="49"/>
    </row>
    <row r="928" s="30" customFormat="1" ht="15.75">
      <c r="A928" s="49"/>
    </row>
    <row r="929" s="30" customFormat="1" ht="15.75">
      <c r="A929" s="49"/>
    </row>
    <row r="930" s="30" customFormat="1" ht="15.75">
      <c r="A930" s="49"/>
    </row>
    <row r="931" s="30" customFormat="1" ht="15.75">
      <c r="A931" s="49"/>
    </row>
    <row r="932" s="30" customFormat="1" ht="15.75">
      <c r="A932" s="49"/>
    </row>
    <row r="933" s="30" customFormat="1" ht="15.75">
      <c r="A933" s="49"/>
    </row>
    <row r="934" s="30" customFormat="1" ht="15.75">
      <c r="A934" s="49"/>
    </row>
    <row r="935" s="30" customFormat="1" ht="15.75">
      <c r="A935" s="49"/>
    </row>
    <row r="936" s="30" customFormat="1" ht="15.75">
      <c r="A936" s="49"/>
    </row>
    <row r="937" s="30" customFormat="1" ht="15.75">
      <c r="A937" s="49"/>
    </row>
    <row r="938" s="30" customFormat="1" ht="15.75">
      <c r="A938" s="49"/>
    </row>
    <row r="939" s="30" customFormat="1" ht="15.75">
      <c r="A939" s="49"/>
    </row>
    <row r="940" s="30" customFormat="1" ht="15.75">
      <c r="A940" s="49"/>
    </row>
    <row r="941" s="30" customFormat="1" ht="15.75">
      <c r="A941" s="49"/>
    </row>
    <row r="942" s="30" customFormat="1" ht="15.75">
      <c r="A942" s="49"/>
    </row>
    <row r="943" s="30" customFormat="1" ht="15.75">
      <c r="A943" s="49"/>
    </row>
    <row r="944" s="30" customFormat="1" ht="15.75">
      <c r="A944" s="49"/>
    </row>
    <row r="945" s="30" customFormat="1" ht="15.75">
      <c r="A945" s="49"/>
    </row>
    <row r="946" s="30" customFormat="1" ht="15.75">
      <c r="A946" s="49"/>
    </row>
    <row r="947" s="30" customFormat="1" ht="15.75">
      <c r="A947" s="49"/>
    </row>
    <row r="948" s="30" customFormat="1" ht="15.75">
      <c r="A948" s="49"/>
    </row>
    <row r="949" s="30" customFormat="1" ht="15.75">
      <c r="A949" s="49"/>
    </row>
    <row r="950" s="30" customFormat="1" ht="15.75">
      <c r="A950" s="49"/>
    </row>
    <row r="951" s="30" customFormat="1" ht="15.75">
      <c r="A951" s="49"/>
    </row>
    <row r="952" s="30" customFormat="1" ht="15.75">
      <c r="A952" s="49"/>
    </row>
    <row r="953" s="30" customFormat="1" ht="15.75">
      <c r="A953" s="49"/>
    </row>
    <row r="954" s="30" customFormat="1" ht="15.75">
      <c r="A954" s="49"/>
    </row>
    <row r="955" s="30" customFormat="1" ht="15.75">
      <c r="A955" s="49"/>
    </row>
    <row r="956" s="30" customFormat="1" ht="15.75">
      <c r="A956" s="49"/>
    </row>
    <row r="957" s="30" customFormat="1" ht="15.75">
      <c r="A957" s="49"/>
    </row>
    <row r="958" s="30" customFormat="1" ht="15.75">
      <c r="A958" s="49"/>
    </row>
    <row r="959" s="30" customFormat="1" ht="15.75">
      <c r="A959" s="49"/>
    </row>
    <row r="960" s="30" customFormat="1" ht="15.75">
      <c r="A960" s="49"/>
    </row>
    <row r="961" s="30" customFormat="1" ht="15.75">
      <c r="A961" s="49"/>
    </row>
    <row r="962" s="30" customFormat="1" ht="15.75">
      <c r="A962" s="49"/>
    </row>
    <row r="963" s="30" customFormat="1" ht="15.75">
      <c r="A963" s="49"/>
    </row>
    <row r="964" s="30" customFormat="1" ht="15.75">
      <c r="A964" s="49"/>
    </row>
    <row r="965" s="30" customFormat="1" ht="15.75">
      <c r="A965" s="49"/>
    </row>
    <row r="966" s="30" customFormat="1" ht="15.75">
      <c r="A966" s="49"/>
    </row>
    <row r="967" s="30" customFormat="1" ht="15.75">
      <c r="A967" s="49"/>
    </row>
    <row r="968" s="30" customFormat="1" ht="15.75">
      <c r="A968" s="49"/>
    </row>
    <row r="969" s="30" customFormat="1" ht="15.75">
      <c r="A969" s="49"/>
    </row>
    <row r="970" s="30" customFormat="1" ht="15.75">
      <c r="A970" s="49"/>
    </row>
    <row r="971" s="30" customFormat="1" ht="15.75">
      <c r="A971" s="49"/>
    </row>
    <row r="972" s="30" customFormat="1" ht="15.75">
      <c r="A972" s="49"/>
    </row>
    <row r="973" s="30" customFormat="1" ht="15.75">
      <c r="A973" s="49"/>
    </row>
    <row r="974" s="30" customFormat="1" ht="15.75">
      <c r="A974" s="49"/>
    </row>
    <row r="975" s="30" customFormat="1" ht="15.75">
      <c r="A975" s="49"/>
    </row>
    <row r="976" s="30" customFormat="1" ht="15.75">
      <c r="A976" s="49"/>
    </row>
    <row r="977" s="30" customFormat="1" ht="15.75">
      <c r="A977" s="49"/>
    </row>
    <row r="978" s="30" customFormat="1" ht="15.75">
      <c r="A978" s="49"/>
    </row>
    <row r="979" s="30" customFormat="1" ht="15.75">
      <c r="A979" s="49"/>
    </row>
    <row r="980" s="30" customFormat="1" ht="15.75">
      <c r="A980" s="49"/>
    </row>
    <row r="981" s="30" customFormat="1" ht="15.75">
      <c r="A981" s="49"/>
    </row>
    <row r="982" s="30" customFormat="1" ht="15.75">
      <c r="A982" s="49"/>
    </row>
    <row r="983" s="30" customFormat="1" ht="15.75">
      <c r="A983" s="49"/>
    </row>
    <row r="984" s="30" customFormat="1" ht="15.75">
      <c r="A984" s="49"/>
    </row>
    <row r="985" s="30" customFormat="1" ht="15.75">
      <c r="A985" s="49"/>
    </row>
    <row r="986" s="30" customFormat="1" ht="15.75">
      <c r="A986" s="49"/>
    </row>
    <row r="987" s="30" customFormat="1" ht="15.75">
      <c r="A987" s="49"/>
    </row>
    <row r="988" s="30" customFormat="1" ht="15.75">
      <c r="A988" s="49"/>
    </row>
    <row r="989" s="30" customFormat="1" ht="15.75">
      <c r="A989" s="49"/>
    </row>
    <row r="990" s="30" customFormat="1" ht="15.75">
      <c r="A990" s="49"/>
    </row>
    <row r="991" s="30" customFormat="1" ht="15.75">
      <c r="A991" s="49"/>
    </row>
    <row r="992" s="30" customFormat="1" ht="15.75">
      <c r="A992" s="49"/>
    </row>
    <row r="993" s="30" customFormat="1" ht="15.75">
      <c r="A993" s="49"/>
    </row>
    <row r="994" s="30" customFormat="1" ht="15.75">
      <c r="A994" s="49"/>
    </row>
    <row r="995" s="30" customFormat="1" ht="15.75">
      <c r="A995" s="49"/>
    </row>
    <row r="996" s="30" customFormat="1" ht="15.75">
      <c r="A996" s="49"/>
    </row>
    <row r="997" s="30" customFormat="1" ht="15.75">
      <c r="A997" s="49"/>
    </row>
    <row r="998" s="30" customFormat="1" ht="15.75">
      <c r="A998" s="49"/>
    </row>
    <row r="999" s="30" customFormat="1" ht="15.75">
      <c r="A999" s="49"/>
    </row>
    <row r="1000" s="30" customFormat="1" ht="15.75">
      <c r="A1000" s="49"/>
    </row>
    <row r="1001" s="30" customFormat="1" ht="15.75">
      <c r="A1001" s="49"/>
    </row>
    <row r="1002" s="30" customFormat="1" ht="15.75">
      <c r="A1002" s="49"/>
    </row>
    <row r="1003" s="30" customFormat="1" ht="15.75">
      <c r="A1003" s="49"/>
    </row>
    <row r="1004" s="30" customFormat="1" ht="15.75">
      <c r="A1004" s="49"/>
    </row>
    <row r="1005" s="30" customFormat="1" ht="15.75">
      <c r="A1005" s="49"/>
    </row>
    <row r="1006" s="30" customFormat="1" ht="15.75">
      <c r="A1006" s="49"/>
    </row>
    <row r="1007" s="30" customFormat="1" ht="15.75">
      <c r="A1007" s="49"/>
    </row>
    <row r="1008" s="30" customFormat="1" ht="15.75">
      <c r="A1008" s="49"/>
    </row>
    <row r="1009" s="30" customFormat="1" ht="15.75">
      <c r="A1009" s="49"/>
    </row>
    <row r="1010" s="30" customFormat="1" ht="15.75">
      <c r="A1010" s="49"/>
    </row>
    <row r="1011" s="30" customFormat="1" ht="15.75">
      <c r="A1011" s="49"/>
    </row>
    <row r="1012" s="30" customFormat="1" ht="15.75">
      <c r="A1012" s="49"/>
    </row>
    <row r="1013" s="30" customFormat="1" ht="15.75">
      <c r="A1013" s="49"/>
    </row>
    <row r="1014" s="30" customFormat="1" ht="15.75">
      <c r="A1014" s="49"/>
    </row>
    <row r="1015" s="30" customFormat="1" ht="15.75">
      <c r="A1015" s="49"/>
    </row>
    <row r="1016" s="30" customFormat="1" ht="15.75">
      <c r="A1016" s="49"/>
    </row>
    <row r="1017" s="30" customFormat="1" ht="15.75">
      <c r="A1017" s="49"/>
    </row>
    <row r="1018" s="30" customFormat="1" ht="15.75">
      <c r="A1018" s="49"/>
    </row>
    <row r="1019" s="30" customFormat="1" ht="15.75">
      <c r="A1019" s="49"/>
    </row>
    <row r="1020" s="30" customFormat="1" ht="15.75">
      <c r="A1020" s="49"/>
    </row>
    <row r="1021" s="30" customFormat="1" ht="15.75">
      <c r="A1021" s="49"/>
    </row>
    <row r="1022" s="30" customFormat="1" ht="15.75">
      <c r="A1022" s="49"/>
    </row>
    <row r="1023" s="30" customFormat="1" ht="15.75">
      <c r="A1023" s="49"/>
    </row>
    <row r="1024" s="30" customFormat="1" ht="15.75">
      <c r="A1024" s="49"/>
    </row>
    <row r="1025" s="30" customFormat="1" ht="15.75">
      <c r="A1025" s="49"/>
    </row>
    <row r="1026" s="30" customFormat="1" ht="15.75">
      <c r="A1026" s="49"/>
    </row>
    <row r="1027" s="30" customFormat="1" ht="15.75">
      <c r="A1027" s="49"/>
    </row>
    <row r="1028" s="30" customFormat="1" ht="15.75">
      <c r="A1028" s="49"/>
    </row>
    <row r="1029" s="30" customFormat="1" ht="15.75">
      <c r="A1029" s="49"/>
    </row>
    <row r="1030" s="30" customFormat="1" ht="15.75">
      <c r="A1030" s="49"/>
    </row>
    <row r="1031" s="30" customFormat="1" ht="15.75">
      <c r="A1031" s="49"/>
    </row>
    <row r="1032" s="30" customFormat="1" ht="15.75">
      <c r="A1032" s="49"/>
    </row>
    <row r="1033" s="30" customFormat="1" ht="15.75">
      <c r="A1033" s="49"/>
    </row>
    <row r="1034" s="30" customFormat="1" ht="15.75">
      <c r="A1034" s="49"/>
    </row>
    <row r="1035" s="30" customFormat="1" ht="15.75">
      <c r="A1035" s="49"/>
    </row>
    <row r="1036" s="30" customFormat="1" ht="15.75">
      <c r="A1036" s="49"/>
    </row>
    <row r="1037" s="30" customFormat="1" ht="15.75">
      <c r="A1037" s="49"/>
    </row>
    <row r="1038" s="30" customFormat="1" ht="15.75">
      <c r="A1038" s="49"/>
    </row>
    <row r="1039" s="30" customFormat="1" ht="15.75">
      <c r="A1039" s="49"/>
    </row>
    <row r="1040" s="30" customFormat="1" ht="15.75">
      <c r="A1040" s="49"/>
    </row>
    <row r="1041" s="30" customFormat="1" ht="15.75">
      <c r="A1041" s="49"/>
    </row>
    <row r="1042" s="30" customFormat="1" ht="15.75">
      <c r="A1042" s="49"/>
    </row>
    <row r="1043" s="30" customFormat="1" ht="15.75">
      <c r="A1043" s="49"/>
    </row>
    <row r="1044" s="30" customFormat="1" ht="15.75">
      <c r="A1044" s="49"/>
    </row>
    <row r="1045" s="30" customFormat="1" ht="15.75">
      <c r="A1045" s="49"/>
    </row>
    <row r="1046" s="30" customFormat="1" ht="15.75">
      <c r="A1046" s="49"/>
    </row>
    <row r="1047" s="30" customFormat="1" ht="15.75">
      <c r="A1047" s="49"/>
    </row>
    <row r="1048" s="30" customFormat="1" ht="15.75">
      <c r="A1048" s="49"/>
    </row>
    <row r="1049" s="30" customFormat="1" ht="15.75">
      <c r="A1049" s="49"/>
    </row>
    <row r="1050" s="30" customFormat="1" ht="15.75">
      <c r="A1050" s="49"/>
    </row>
    <row r="1051" s="30" customFormat="1" ht="15.75">
      <c r="A1051" s="49"/>
    </row>
    <row r="1052" s="30" customFormat="1" ht="15.75">
      <c r="A1052" s="49"/>
    </row>
    <row r="1053" s="30" customFormat="1" ht="15.75">
      <c r="A1053" s="49"/>
    </row>
    <row r="1054" s="30" customFormat="1" ht="15.75">
      <c r="A1054" s="49"/>
    </row>
    <row r="1055" s="30" customFormat="1" ht="15.75">
      <c r="A1055" s="49"/>
    </row>
    <row r="1056" s="30" customFormat="1" ht="15.75">
      <c r="A1056" s="49"/>
    </row>
    <row r="1057" s="30" customFormat="1" ht="15.75">
      <c r="A1057" s="49"/>
    </row>
    <row r="1058" s="30" customFormat="1" ht="15.75">
      <c r="A1058" s="49"/>
    </row>
    <row r="1059" s="30" customFormat="1" ht="15.75">
      <c r="A1059" s="49"/>
    </row>
    <row r="1060" s="30" customFormat="1" ht="15.75">
      <c r="A1060" s="49"/>
    </row>
    <row r="1061" s="30" customFormat="1" ht="15.75">
      <c r="A1061" s="49"/>
    </row>
    <row r="1062" s="30" customFormat="1" ht="15.75">
      <c r="A1062" s="49"/>
    </row>
    <row r="1063" s="30" customFormat="1" ht="15.75">
      <c r="A1063" s="49"/>
    </row>
    <row r="1064" s="30" customFormat="1" ht="15.75">
      <c r="A1064" s="49"/>
    </row>
    <row r="1065" s="30" customFormat="1" ht="15.75">
      <c r="A1065" s="49"/>
    </row>
    <row r="1066" s="30" customFormat="1" ht="15.75">
      <c r="A1066" s="49"/>
    </row>
    <row r="1067" s="30" customFormat="1" ht="15.75">
      <c r="A1067" s="49"/>
    </row>
    <row r="1068" s="30" customFormat="1" ht="15.75">
      <c r="A1068" s="49"/>
    </row>
    <row r="1069" s="30" customFormat="1" ht="15.75">
      <c r="A1069" s="49"/>
    </row>
    <row r="1070" s="30" customFormat="1" ht="15.75">
      <c r="A1070" s="49"/>
    </row>
    <row r="1071" s="30" customFormat="1" ht="15.75">
      <c r="A1071" s="49"/>
    </row>
    <row r="1072" s="30" customFormat="1" ht="15.75">
      <c r="A1072" s="49"/>
    </row>
    <row r="1073" s="30" customFormat="1" ht="15.75">
      <c r="A1073" s="49"/>
    </row>
    <row r="1074" s="30" customFormat="1" ht="15.75">
      <c r="A1074" s="49"/>
    </row>
    <row r="1075" s="30" customFormat="1" ht="15.75">
      <c r="A1075" s="49"/>
    </row>
    <row r="1076" s="30" customFormat="1" ht="15.75">
      <c r="A1076" s="49"/>
    </row>
    <row r="1077" s="30" customFormat="1" ht="15.75">
      <c r="A1077" s="49"/>
    </row>
    <row r="1078" s="30" customFormat="1" ht="15.75">
      <c r="A1078" s="49"/>
    </row>
    <row r="1079" s="30" customFormat="1" ht="15.75">
      <c r="A1079" s="49"/>
    </row>
    <row r="1080" s="30" customFormat="1" ht="15.75">
      <c r="A1080" s="49"/>
    </row>
    <row r="1081" s="30" customFormat="1" ht="15.75">
      <c r="A1081" s="49"/>
    </row>
    <row r="1082" s="30" customFormat="1" ht="15.75">
      <c r="A1082" s="49"/>
    </row>
    <row r="1083" s="30" customFormat="1" ht="15.75">
      <c r="A1083" s="49"/>
    </row>
    <row r="1084" s="30" customFormat="1" ht="15.75">
      <c r="A1084" s="49"/>
    </row>
    <row r="1085" s="30" customFormat="1" ht="15.75">
      <c r="A1085" s="49"/>
    </row>
    <row r="1086" s="30" customFormat="1" ht="15.75">
      <c r="A1086" s="49"/>
    </row>
    <row r="1087" s="30" customFormat="1" ht="15.75">
      <c r="A1087" s="49"/>
    </row>
    <row r="1088" s="30" customFormat="1" ht="15.75">
      <c r="A1088" s="49"/>
    </row>
    <row r="1089" s="30" customFormat="1" ht="15.75">
      <c r="A1089" s="49"/>
    </row>
    <row r="1090" s="30" customFormat="1" ht="15.75">
      <c r="A1090" s="49"/>
    </row>
    <row r="1091" s="30" customFormat="1" ht="15.75">
      <c r="A1091" s="49"/>
    </row>
    <row r="1092" s="30" customFormat="1" ht="15.75">
      <c r="A1092" s="49"/>
    </row>
    <row r="1093" s="30" customFormat="1" ht="15.75">
      <c r="A1093" s="49"/>
    </row>
    <row r="1094" s="30" customFormat="1" ht="15.75">
      <c r="A1094" s="49"/>
    </row>
    <row r="1095" s="30" customFormat="1" ht="15.75">
      <c r="A1095" s="49"/>
    </row>
    <row r="1096" s="30" customFormat="1" ht="15.75">
      <c r="A1096" s="49"/>
    </row>
    <row r="1097" s="30" customFormat="1" ht="15.75">
      <c r="A1097" s="49"/>
    </row>
    <row r="1098" s="30" customFormat="1" ht="15.75">
      <c r="A1098" s="49"/>
    </row>
    <row r="1099" s="30" customFormat="1" ht="15.75">
      <c r="A1099" s="49"/>
    </row>
    <row r="1100" s="30" customFormat="1" ht="15.75">
      <c r="A1100" s="49"/>
    </row>
    <row r="1101" s="30" customFormat="1" ht="15.75">
      <c r="A1101" s="49"/>
    </row>
    <row r="1102" s="30" customFormat="1" ht="15.75">
      <c r="A1102" s="49"/>
    </row>
    <row r="1103" s="30" customFormat="1" ht="15.75">
      <c r="A1103" s="49"/>
    </row>
    <row r="1104" s="30" customFormat="1" ht="15.75">
      <c r="A1104" s="49"/>
    </row>
    <row r="1105" s="30" customFormat="1" ht="15.75">
      <c r="A1105" s="49"/>
    </row>
    <row r="1106" s="30" customFormat="1" ht="15.75">
      <c r="A1106" s="49"/>
    </row>
    <row r="1107" s="30" customFormat="1" ht="15.75">
      <c r="A1107" s="49"/>
    </row>
    <row r="1108" s="30" customFormat="1" ht="15.75">
      <c r="A1108" s="49"/>
    </row>
    <row r="1109" s="30" customFormat="1" ht="15.75">
      <c r="A1109" s="49"/>
    </row>
    <row r="1110" s="30" customFormat="1" ht="15.75">
      <c r="A1110" s="49"/>
    </row>
    <row r="1111" s="30" customFormat="1" ht="15.75">
      <c r="A1111" s="49"/>
    </row>
    <row r="1112" s="30" customFormat="1" ht="15.75">
      <c r="A1112" s="49"/>
    </row>
    <row r="1113" s="30" customFormat="1" ht="15.75">
      <c r="A1113" s="49"/>
    </row>
    <row r="1114" s="30" customFormat="1" ht="15.75">
      <c r="A1114" s="49"/>
    </row>
    <row r="1115" s="30" customFormat="1" ht="15.75">
      <c r="A1115" s="49"/>
    </row>
    <row r="1116" s="30" customFormat="1" ht="15.75">
      <c r="A1116" s="49"/>
    </row>
  </sheetData>
  <sheetProtection password="FA9C" sheet="1" formatColumns="0" formatRows="0" sort="0"/>
  <mergeCells count="5">
    <mergeCell ref="B8:F8"/>
    <mergeCell ref="A3:C3"/>
    <mergeCell ref="A2:F2"/>
    <mergeCell ref="A4:F4"/>
    <mergeCell ref="A5:F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144"/>
  <sheetViews>
    <sheetView zoomScalePageLayoutView="0" workbookViewId="0" topLeftCell="A1">
      <selection activeCell="H12" sqref="A1:H12"/>
    </sheetView>
  </sheetViews>
  <sheetFormatPr defaultColWidth="9.140625" defaultRowHeight="12.75"/>
  <cols>
    <col min="1" max="1" width="9.140625" style="73" customWidth="1"/>
    <col min="2" max="2" width="59.57421875" style="62" customWidth="1"/>
    <col min="3" max="4" width="15.7109375" style="62" customWidth="1"/>
    <col min="5" max="5" width="16.00390625" style="62" customWidth="1"/>
    <col min="6" max="6" width="14.7109375" style="62" customWidth="1"/>
    <col min="7" max="7" width="15.00390625" style="62" customWidth="1"/>
    <col min="8" max="123" width="9.140625" style="30" customWidth="1"/>
    <col min="124" max="16384" width="9.140625" style="62" customWidth="1"/>
  </cols>
  <sheetData>
    <row r="1" s="30" customFormat="1" ht="15.75">
      <c r="A1" s="49"/>
    </row>
    <row r="2" s="30" customFormat="1" ht="15.75">
      <c r="A2" s="49"/>
    </row>
    <row r="3" spans="1:7" s="30" customFormat="1" ht="25.5" customHeight="1">
      <c r="A3" s="158" t="s">
        <v>122</v>
      </c>
      <c r="B3" s="158"/>
      <c r="C3" s="158"/>
      <c r="D3" s="158"/>
      <c r="E3" s="158"/>
      <c r="F3" s="158"/>
      <c r="G3" s="158"/>
    </row>
    <row r="4" spans="1:7" s="30" customFormat="1" ht="15.75">
      <c r="A4" s="155"/>
      <c r="B4" s="155"/>
      <c r="C4" s="155"/>
      <c r="D4" s="155"/>
      <c r="E4" s="155"/>
      <c r="F4" s="155"/>
      <c r="G4" s="155"/>
    </row>
    <row r="5" spans="1:7" ht="15.75">
      <c r="A5" s="159" t="str">
        <f>СПРАВОЧНИК!B3</f>
        <v>ООО "Агентство Интеллект-Сервис"</v>
      </c>
      <c r="B5" s="159"/>
      <c r="C5" s="159"/>
      <c r="D5" s="159"/>
      <c r="E5" s="159"/>
      <c r="F5" s="159"/>
      <c r="G5" s="159"/>
    </row>
    <row r="6" spans="1:7" s="30" customFormat="1" ht="15.75">
      <c r="A6" s="165"/>
      <c r="B6" s="165"/>
      <c r="C6" s="165"/>
      <c r="D6" s="165"/>
      <c r="E6" s="165"/>
      <c r="F6" s="165"/>
      <c r="G6" s="165"/>
    </row>
    <row r="7" s="30" customFormat="1" ht="16.5" thickBot="1">
      <c r="A7" s="49"/>
    </row>
    <row r="8" spans="1:123" s="17" customFormat="1" ht="16.5" thickBot="1">
      <c r="A8" s="40" t="s">
        <v>60</v>
      </c>
      <c r="B8" s="41" t="s">
        <v>102</v>
      </c>
      <c r="C8" s="41" t="str">
        <f>TEXT(СПРАВОЧНИК!$B$4-6,"0")&amp;" год"</f>
        <v>2011 год</v>
      </c>
      <c r="D8" s="41" t="str">
        <f>TEXT(СПРАВОЧНИК!$B$4-5,"0")&amp;" год"</f>
        <v>2012 год</v>
      </c>
      <c r="E8" s="41" t="str">
        <f>TEXT(СПРАВОЧНИК!$B$4-4,"0")&amp;" год"</f>
        <v>2013 год</v>
      </c>
      <c r="F8" s="41" t="str">
        <f>TEXT(СПРАВОЧНИК!$B$4-3,"0")&amp;" год"</f>
        <v>2014 год</v>
      </c>
      <c r="G8" s="42" t="str">
        <f>TEXT(СПРАВОЧНИК!$B$4-2,"0")&amp;" год"</f>
        <v>2015 год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</row>
    <row r="9" spans="1:123" s="17" customFormat="1" ht="94.5">
      <c r="A9" s="18">
        <v>1</v>
      </c>
      <c r="B9" s="63" t="s">
        <v>124</v>
      </c>
      <c r="C9" s="67">
        <v>0</v>
      </c>
      <c r="D9" s="67">
        <v>0</v>
      </c>
      <c r="E9" s="64">
        <v>130</v>
      </c>
      <c r="F9" s="64">
        <v>117</v>
      </c>
      <c r="G9" s="65">
        <v>38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</row>
    <row r="10" spans="1:123" s="17" customFormat="1" ht="133.5" thickBot="1">
      <c r="A10" s="19">
        <v>2</v>
      </c>
      <c r="B10" s="66" t="s">
        <v>125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</row>
    <row r="11" spans="1:123" s="72" customFormat="1" ht="36.75" customHeight="1" thickBot="1">
      <c r="A11" s="69" t="s">
        <v>83</v>
      </c>
      <c r="B11" s="75" t="s">
        <v>103</v>
      </c>
      <c r="C11" s="70" t="str">
        <f>IF(C9/MAX(1,(C9-C10))=0,"-",C9/MAX(1,(C9-C10)))</f>
        <v>-</v>
      </c>
      <c r="D11" s="70" t="str">
        <f>IF(D9/MAX(1,(D9-D10))=0,"-",D9/MAX(1,(D9-D10)))</f>
        <v>-</v>
      </c>
      <c r="E11" s="70">
        <f>IF(E9/MAX(1,(E9-E10))=0,"-",E9/MAX(1,(E9-E10)))</f>
        <v>1</v>
      </c>
      <c r="F11" s="70">
        <f>IF(F9/MAX(1,(F9-F10))=0,"-",F9/MAX(1,(F9-F10)))</f>
        <v>1</v>
      </c>
      <c r="G11" s="71">
        <f>IF(G9/MAX(1,(G9-G10))=0,"-",G9/MAX(1,(G9-G10)))</f>
        <v>1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</row>
    <row r="12" spans="1:7" s="54" customFormat="1" ht="24.75" customHeight="1">
      <c r="A12" s="52"/>
      <c r="B12" s="53"/>
      <c r="C12" s="53"/>
      <c r="D12" s="53"/>
      <c r="E12" s="53"/>
      <c r="F12" s="53"/>
      <c r="G12" s="55"/>
    </row>
    <row r="13" spans="1:7" s="54" customFormat="1" ht="24.75" customHeight="1">
      <c r="A13" s="52"/>
      <c r="B13" s="53"/>
      <c r="C13" s="53"/>
      <c r="D13" s="53"/>
      <c r="E13" s="53"/>
      <c r="F13" s="53"/>
      <c r="G13" s="55"/>
    </row>
    <row r="14" spans="1:3" s="30" customFormat="1" ht="15.75">
      <c r="A14" s="49"/>
      <c r="C14" s="76"/>
    </row>
    <row r="15" spans="1:7" s="30" customFormat="1" ht="15.75">
      <c r="A15" s="49"/>
      <c r="G15" s="57"/>
    </row>
    <row r="16" s="30" customFormat="1" ht="15.75">
      <c r="A16" s="49"/>
    </row>
    <row r="17" s="30" customFormat="1" ht="15.75">
      <c r="A17" s="49"/>
    </row>
    <row r="18" s="30" customFormat="1" ht="15.75">
      <c r="A18" s="49"/>
    </row>
    <row r="19" s="30" customFormat="1" ht="15.75">
      <c r="A19" s="49"/>
    </row>
    <row r="20" s="30" customFormat="1" ht="15.75">
      <c r="A20" s="49"/>
    </row>
    <row r="21" s="30" customFormat="1" ht="15.75">
      <c r="A21" s="49"/>
    </row>
    <row r="22" s="30" customFormat="1" ht="15.75">
      <c r="A22" s="49"/>
    </row>
    <row r="23" s="30" customFormat="1" ht="15.75">
      <c r="A23" s="49"/>
    </row>
    <row r="24" s="30" customFormat="1" ht="15.75">
      <c r="A24" s="49"/>
    </row>
    <row r="25" s="30" customFormat="1" ht="15.75">
      <c r="A25" s="49"/>
    </row>
    <row r="26" s="30" customFormat="1" ht="15.75">
      <c r="A26" s="49"/>
    </row>
    <row r="27" s="30" customFormat="1" ht="15.75">
      <c r="A27" s="49"/>
    </row>
    <row r="28" s="30" customFormat="1" ht="15.75">
      <c r="A28" s="49"/>
    </row>
    <row r="29" s="30" customFormat="1" ht="15.75">
      <c r="A29" s="49"/>
    </row>
    <row r="30" s="30" customFormat="1" ht="15.75">
      <c r="A30" s="49"/>
    </row>
    <row r="31" s="30" customFormat="1" ht="15.75">
      <c r="A31" s="49"/>
    </row>
    <row r="32" s="30" customFormat="1" ht="15.75">
      <c r="A32" s="49"/>
    </row>
    <row r="33" s="30" customFormat="1" ht="15.75">
      <c r="A33" s="49"/>
    </row>
    <row r="34" s="30" customFormat="1" ht="15.75">
      <c r="A34" s="49"/>
    </row>
    <row r="35" s="30" customFormat="1" ht="15.75">
      <c r="A35" s="49"/>
    </row>
    <row r="36" s="30" customFormat="1" ht="15.75">
      <c r="A36" s="49"/>
    </row>
    <row r="37" s="30" customFormat="1" ht="15.75">
      <c r="A37" s="49"/>
    </row>
    <row r="38" s="30" customFormat="1" ht="15.75">
      <c r="A38" s="49"/>
    </row>
    <row r="39" s="30" customFormat="1" ht="15.75">
      <c r="A39" s="49"/>
    </row>
    <row r="40" s="30" customFormat="1" ht="15.75">
      <c r="A40" s="49"/>
    </row>
    <row r="41" s="30" customFormat="1" ht="15.75">
      <c r="A41" s="49"/>
    </row>
    <row r="42" s="30" customFormat="1" ht="15.75">
      <c r="A42" s="49"/>
    </row>
    <row r="43" s="30" customFormat="1" ht="15.75">
      <c r="A43" s="49"/>
    </row>
    <row r="44" s="30" customFormat="1" ht="15.75">
      <c r="A44" s="49"/>
    </row>
    <row r="45" s="30" customFormat="1" ht="15.75">
      <c r="A45" s="49"/>
    </row>
    <row r="46" s="30" customFormat="1" ht="15.75">
      <c r="A46" s="49"/>
    </row>
    <row r="47" s="30" customFormat="1" ht="15.75">
      <c r="A47" s="49"/>
    </row>
    <row r="48" s="30" customFormat="1" ht="15.75">
      <c r="A48" s="49"/>
    </row>
    <row r="49" s="30" customFormat="1" ht="15.75">
      <c r="A49" s="49"/>
    </row>
    <row r="50" s="30" customFormat="1" ht="15.75">
      <c r="A50" s="49"/>
    </row>
    <row r="51" s="30" customFormat="1" ht="15.75">
      <c r="A51" s="49"/>
    </row>
    <row r="52" s="30" customFormat="1" ht="15.75">
      <c r="A52" s="49"/>
    </row>
    <row r="53" s="30" customFormat="1" ht="15.75">
      <c r="A53" s="49"/>
    </row>
    <row r="54" s="30" customFormat="1" ht="15.75">
      <c r="A54" s="49"/>
    </row>
    <row r="55" s="30" customFormat="1" ht="15.75">
      <c r="A55" s="49"/>
    </row>
    <row r="56" s="30" customFormat="1" ht="15.75">
      <c r="A56" s="49"/>
    </row>
    <row r="57" s="30" customFormat="1" ht="15.75">
      <c r="A57" s="49"/>
    </row>
    <row r="58" s="30" customFormat="1" ht="15.75">
      <c r="A58" s="49"/>
    </row>
    <row r="59" s="30" customFormat="1" ht="15.75">
      <c r="A59" s="49"/>
    </row>
    <row r="60" s="30" customFormat="1" ht="15.75">
      <c r="A60" s="49"/>
    </row>
    <row r="61" s="30" customFormat="1" ht="15.75">
      <c r="A61" s="49"/>
    </row>
    <row r="62" s="30" customFormat="1" ht="15.75">
      <c r="A62" s="49"/>
    </row>
    <row r="63" s="30" customFormat="1" ht="15.75">
      <c r="A63" s="49"/>
    </row>
    <row r="64" s="30" customFormat="1" ht="15.75">
      <c r="A64" s="49"/>
    </row>
    <row r="65" s="30" customFormat="1" ht="15.75">
      <c r="A65" s="49"/>
    </row>
    <row r="66" s="30" customFormat="1" ht="15.75">
      <c r="A66" s="49"/>
    </row>
    <row r="67" s="30" customFormat="1" ht="15.75">
      <c r="A67" s="49"/>
    </row>
    <row r="68" s="30" customFormat="1" ht="15.75">
      <c r="A68" s="49"/>
    </row>
    <row r="69" s="30" customFormat="1" ht="15.75">
      <c r="A69" s="49"/>
    </row>
    <row r="70" s="30" customFormat="1" ht="15.75">
      <c r="A70" s="49"/>
    </row>
    <row r="71" s="30" customFormat="1" ht="15.75">
      <c r="A71" s="49"/>
    </row>
    <row r="72" s="30" customFormat="1" ht="15.75">
      <c r="A72" s="49"/>
    </row>
    <row r="73" s="30" customFormat="1" ht="15.75">
      <c r="A73" s="49"/>
    </row>
    <row r="74" s="30" customFormat="1" ht="15.75">
      <c r="A74" s="49"/>
    </row>
    <row r="75" s="30" customFormat="1" ht="15.75">
      <c r="A75" s="49"/>
    </row>
    <row r="76" s="30" customFormat="1" ht="15.75">
      <c r="A76" s="49"/>
    </row>
    <row r="77" s="30" customFormat="1" ht="15.75">
      <c r="A77" s="49"/>
    </row>
    <row r="78" s="30" customFormat="1" ht="15.75">
      <c r="A78" s="49"/>
    </row>
    <row r="79" s="30" customFormat="1" ht="15.75">
      <c r="A79" s="49"/>
    </row>
    <row r="80" s="30" customFormat="1" ht="15.75">
      <c r="A80" s="49"/>
    </row>
    <row r="81" s="30" customFormat="1" ht="15.75">
      <c r="A81" s="49"/>
    </row>
    <row r="82" s="30" customFormat="1" ht="15.75">
      <c r="A82" s="49"/>
    </row>
    <row r="83" s="30" customFormat="1" ht="15.75">
      <c r="A83" s="49"/>
    </row>
    <row r="84" s="30" customFormat="1" ht="15.75">
      <c r="A84" s="49"/>
    </row>
    <row r="85" s="30" customFormat="1" ht="15.75">
      <c r="A85" s="49"/>
    </row>
    <row r="86" s="30" customFormat="1" ht="15.75">
      <c r="A86" s="49"/>
    </row>
    <row r="87" s="30" customFormat="1" ht="15.75">
      <c r="A87" s="49"/>
    </row>
    <row r="88" s="30" customFormat="1" ht="15.75">
      <c r="A88" s="49"/>
    </row>
    <row r="89" s="30" customFormat="1" ht="15.75">
      <c r="A89" s="49"/>
    </row>
    <row r="90" s="30" customFormat="1" ht="15.75">
      <c r="A90" s="49"/>
    </row>
    <row r="91" s="30" customFormat="1" ht="15.75">
      <c r="A91" s="49"/>
    </row>
    <row r="92" s="30" customFormat="1" ht="15.75">
      <c r="A92" s="49"/>
    </row>
    <row r="93" s="30" customFormat="1" ht="15.75">
      <c r="A93" s="49"/>
    </row>
    <row r="94" s="30" customFormat="1" ht="15.75">
      <c r="A94" s="49"/>
    </row>
    <row r="95" s="30" customFormat="1" ht="15.75">
      <c r="A95" s="49"/>
    </row>
    <row r="96" s="30" customFormat="1" ht="15.75">
      <c r="A96" s="49"/>
    </row>
    <row r="97" s="30" customFormat="1" ht="15.75">
      <c r="A97" s="49"/>
    </row>
    <row r="98" s="30" customFormat="1" ht="15.75">
      <c r="A98" s="49"/>
    </row>
    <row r="99" s="30" customFormat="1" ht="15.75">
      <c r="A99" s="49"/>
    </row>
    <row r="100" s="30" customFormat="1" ht="15.75">
      <c r="A100" s="49"/>
    </row>
    <row r="101" s="30" customFormat="1" ht="15.75">
      <c r="A101" s="49"/>
    </row>
    <row r="102" s="30" customFormat="1" ht="15.75">
      <c r="A102" s="49"/>
    </row>
    <row r="103" s="30" customFormat="1" ht="15.75">
      <c r="A103" s="49"/>
    </row>
    <row r="104" s="30" customFormat="1" ht="15.75">
      <c r="A104" s="49"/>
    </row>
    <row r="105" s="30" customFormat="1" ht="15.75">
      <c r="A105" s="49"/>
    </row>
    <row r="106" s="30" customFormat="1" ht="15.75">
      <c r="A106" s="49"/>
    </row>
    <row r="107" s="30" customFormat="1" ht="15.75">
      <c r="A107" s="49"/>
    </row>
    <row r="108" s="30" customFormat="1" ht="15.75">
      <c r="A108" s="49"/>
    </row>
    <row r="109" s="30" customFormat="1" ht="15.75">
      <c r="A109" s="49"/>
    </row>
    <row r="110" s="30" customFormat="1" ht="15.75">
      <c r="A110" s="49"/>
    </row>
    <row r="111" s="30" customFormat="1" ht="15.75">
      <c r="A111" s="49"/>
    </row>
    <row r="112" s="30" customFormat="1" ht="15.75">
      <c r="A112" s="49"/>
    </row>
    <row r="113" s="30" customFormat="1" ht="15.75">
      <c r="A113" s="49"/>
    </row>
    <row r="114" s="30" customFormat="1" ht="15.75">
      <c r="A114" s="49"/>
    </row>
    <row r="115" s="30" customFormat="1" ht="15.75">
      <c r="A115" s="49"/>
    </row>
    <row r="116" s="30" customFormat="1" ht="15.75">
      <c r="A116" s="49"/>
    </row>
    <row r="117" s="30" customFormat="1" ht="15.75">
      <c r="A117" s="49"/>
    </row>
    <row r="118" s="30" customFormat="1" ht="15.75">
      <c r="A118" s="49"/>
    </row>
    <row r="119" s="30" customFormat="1" ht="15.75">
      <c r="A119" s="49"/>
    </row>
    <row r="120" s="30" customFormat="1" ht="15.75">
      <c r="A120" s="49"/>
    </row>
    <row r="121" s="30" customFormat="1" ht="15.75">
      <c r="A121" s="49"/>
    </row>
    <row r="122" s="30" customFormat="1" ht="15.75">
      <c r="A122" s="49"/>
    </row>
    <row r="123" s="30" customFormat="1" ht="15.75">
      <c r="A123" s="49"/>
    </row>
    <row r="124" s="30" customFormat="1" ht="15.75">
      <c r="A124" s="49"/>
    </row>
    <row r="125" s="30" customFormat="1" ht="15.75">
      <c r="A125" s="49"/>
    </row>
    <row r="126" s="30" customFormat="1" ht="15.75">
      <c r="A126" s="49"/>
    </row>
    <row r="127" s="30" customFormat="1" ht="15.75">
      <c r="A127" s="49"/>
    </row>
    <row r="128" s="30" customFormat="1" ht="15.75">
      <c r="A128" s="49"/>
    </row>
    <row r="129" s="30" customFormat="1" ht="15.75">
      <c r="A129" s="49"/>
    </row>
    <row r="130" s="30" customFormat="1" ht="15.75">
      <c r="A130" s="49"/>
    </row>
    <row r="131" s="30" customFormat="1" ht="15.75">
      <c r="A131" s="49"/>
    </row>
    <row r="132" s="30" customFormat="1" ht="15.75">
      <c r="A132" s="49"/>
    </row>
    <row r="133" s="30" customFormat="1" ht="15.75">
      <c r="A133" s="49"/>
    </row>
    <row r="134" s="30" customFormat="1" ht="15.75">
      <c r="A134" s="49"/>
    </row>
    <row r="135" s="30" customFormat="1" ht="15.75">
      <c r="A135" s="49"/>
    </row>
    <row r="136" s="30" customFormat="1" ht="15.75">
      <c r="A136" s="49"/>
    </row>
    <row r="137" s="30" customFormat="1" ht="15.75">
      <c r="A137" s="49"/>
    </row>
    <row r="138" s="30" customFormat="1" ht="15.75">
      <c r="A138" s="49"/>
    </row>
    <row r="139" s="30" customFormat="1" ht="15.75">
      <c r="A139" s="49"/>
    </row>
    <row r="140" s="30" customFormat="1" ht="15.75">
      <c r="A140" s="49"/>
    </row>
    <row r="141" s="30" customFormat="1" ht="15.75">
      <c r="A141" s="49"/>
    </row>
    <row r="142" s="30" customFormat="1" ht="15.75">
      <c r="A142" s="49"/>
    </row>
    <row r="143" s="30" customFormat="1" ht="15.75">
      <c r="A143" s="49"/>
    </row>
    <row r="144" s="30" customFormat="1" ht="15.75">
      <c r="A144" s="49"/>
    </row>
    <row r="145" s="30" customFormat="1" ht="15.75">
      <c r="A145" s="49"/>
    </row>
    <row r="146" s="30" customFormat="1" ht="15.75">
      <c r="A146" s="49"/>
    </row>
    <row r="147" s="30" customFormat="1" ht="15.75">
      <c r="A147" s="49"/>
    </row>
    <row r="148" s="30" customFormat="1" ht="15.75">
      <c r="A148" s="49"/>
    </row>
    <row r="149" s="30" customFormat="1" ht="15.75">
      <c r="A149" s="49"/>
    </row>
    <row r="150" s="30" customFormat="1" ht="15.75">
      <c r="A150" s="49"/>
    </row>
    <row r="151" s="30" customFormat="1" ht="15.75">
      <c r="A151" s="49"/>
    </row>
    <row r="152" s="30" customFormat="1" ht="15.75">
      <c r="A152" s="49"/>
    </row>
    <row r="153" s="30" customFormat="1" ht="15.75">
      <c r="A153" s="49"/>
    </row>
    <row r="154" s="30" customFormat="1" ht="15.75">
      <c r="A154" s="49"/>
    </row>
    <row r="155" s="30" customFormat="1" ht="15.75">
      <c r="A155" s="49"/>
    </row>
    <row r="156" s="30" customFormat="1" ht="15.75">
      <c r="A156" s="49"/>
    </row>
    <row r="157" s="30" customFormat="1" ht="15.75">
      <c r="A157" s="49"/>
    </row>
    <row r="158" s="30" customFormat="1" ht="15.75">
      <c r="A158" s="49"/>
    </row>
    <row r="159" s="30" customFormat="1" ht="15.75">
      <c r="A159" s="49"/>
    </row>
    <row r="160" s="30" customFormat="1" ht="15.75">
      <c r="A160" s="49"/>
    </row>
    <row r="161" s="30" customFormat="1" ht="15.75">
      <c r="A161" s="49"/>
    </row>
    <row r="162" s="30" customFormat="1" ht="15.75">
      <c r="A162" s="49"/>
    </row>
    <row r="163" s="30" customFormat="1" ht="15.75">
      <c r="A163" s="49"/>
    </row>
    <row r="164" s="30" customFormat="1" ht="15.75">
      <c r="A164" s="49"/>
    </row>
    <row r="165" s="30" customFormat="1" ht="15.75">
      <c r="A165" s="49"/>
    </row>
    <row r="166" s="30" customFormat="1" ht="15.75">
      <c r="A166" s="49"/>
    </row>
    <row r="167" s="30" customFormat="1" ht="15.75">
      <c r="A167" s="49"/>
    </row>
    <row r="168" s="30" customFormat="1" ht="15.75">
      <c r="A168" s="49"/>
    </row>
    <row r="169" s="30" customFormat="1" ht="15.75">
      <c r="A169" s="49"/>
    </row>
    <row r="170" s="30" customFormat="1" ht="15.75">
      <c r="A170" s="49"/>
    </row>
    <row r="171" s="30" customFormat="1" ht="15.75">
      <c r="A171" s="49"/>
    </row>
    <row r="172" s="30" customFormat="1" ht="15.75">
      <c r="A172" s="49"/>
    </row>
    <row r="173" s="30" customFormat="1" ht="15.75">
      <c r="A173" s="49"/>
    </row>
    <row r="174" s="30" customFormat="1" ht="15.75">
      <c r="A174" s="49"/>
    </row>
    <row r="175" s="30" customFormat="1" ht="15.75">
      <c r="A175" s="49"/>
    </row>
    <row r="176" s="30" customFormat="1" ht="15.75">
      <c r="A176" s="49"/>
    </row>
    <row r="177" s="30" customFormat="1" ht="15.75">
      <c r="A177" s="49"/>
    </row>
    <row r="178" s="30" customFormat="1" ht="15.75">
      <c r="A178" s="49"/>
    </row>
    <row r="179" s="30" customFormat="1" ht="15.75">
      <c r="A179" s="49"/>
    </row>
    <row r="180" s="30" customFormat="1" ht="15.75">
      <c r="A180" s="49"/>
    </row>
    <row r="181" s="30" customFormat="1" ht="15.75">
      <c r="A181" s="49"/>
    </row>
    <row r="182" s="30" customFormat="1" ht="15.75">
      <c r="A182" s="49"/>
    </row>
    <row r="183" s="30" customFormat="1" ht="15.75">
      <c r="A183" s="49"/>
    </row>
    <row r="184" s="30" customFormat="1" ht="15.75">
      <c r="A184" s="49"/>
    </row>
    <row r="185" s="30" customFormat="1" ht="15.75">
      <c r="A185" s="49"/>
    </row>
    <row r="186" s="30" customFormat="1" ht="15.75">
      <c r="A186" s="49"/>
    </row>
    <row r="187" s="30" customFormat="1" ht="15.75">
      <c r="A187" s="49"/>
    </row>
    <row r="188" s="30" customFormat="1" ht="15.75">
      <c r="A188" s="49"/>
    </row>
    <row r="189" s="30" customFormat="1" ht="15.75">
      <c r="A189" s="49"/>
    </row>
    <row r="190" s="30" customFormat="1" ht="15.75">
      <c r="A190" s="49"/>
    </row>
    <row r="191" s="30" customFormat="1" ht="15.75">
      <c r="A191" s="49"/>
    </row>
    <row r="192" s="30" customFormat="1" ht="15.75">
      <c r="A192" s="49"/>
    </row>
    <row r="193" s="30" customFormat="1" ht="15.75">
      <c r="A193" s="49"/>
    </row>
    <row r="194" s="30" customFormat="1" ht="15.75">
      <c r="A194" s="49"/>
    </row>
    <row r="195" s="30" customFormat="1" ht="15.75">
      <c r="A195" s="49"/>
    </row>
    <row r="196" s="30" customFormat="1" ht="15.75">
      <c r="A196" s="49"/>
    </row>
    <row r="197" s="30" customFormat="1" ht="15.75">
      <c r="A197" s="49"/>
    </row>
    <row r="198" s="30" customFormat="1" ht="15.75">
      <c r="A198" s="49"/>
    </row>
    <row r="199" s="30" customFormat="1" ht="15.75">
      <c r="A199" s="49"/>
    </row>
    <row r="200" s="30" customFormat="1" ht="15.75">
      <c r="A200" s="49"/>
    </row>
    <row r="201" s="30" customFormat="1" ht="15.75">
      <c r="A201" s="49"/>
    </row>
    <row r="202" s="30" customFormat="1" ht="15.75">
      <c r="A202" s="49"/>
    </row>
    <row r="203" s="30" customFormat="1" ht="15.75">
      <c r="A203" s="49"/>
    </row>
    <row r="204" s="30" customFormat="1" ht="15.75">
      <c r="A204" s="49"/>
    </row>
    <row r="205" s="30" customFormat="1" ht="15.75">
      <c r="A205" s="49"/>
    </row>
    <row r="206" s="30" customFormat="1" ht="15.75">
      <c r="A206" s="49"/>
    </row>
    <row r="207" s="30" customFormat="1" ht="15.75">
      <c r="A207" s="49"/>
    </row>
    <row r="208" s="30" customFormat="1" ht="15.75">
      <c r="A208" s="49"/>
    </row>
    <row r="209" s="30" customFormat="1" ht="15.75">
      <c r="A209" s="49"/>
    </row>
    <row r="210" s="30" customFormat="1" ht="15.75">
      <c r="A210" s="49"/>
    </row>
    <row r="211" s="30" customFormat="1" ht="15.75">
      <c r="A211" s="49"/>
    </row>
    <row r="212" s="30" customFormat="1" ht="15.75">
      <c r="A212" s="49"/>
    </row>
    <row r="213" s="30" customFormat="1" ht="15.75">
      <c r="A213" s="49"/>
    </row>
    <row r="214" s="30" customFormat="1" ht="15.75">
      <c r="A214" s="49"/>
    </row>
    <row r="215" s="30" customFormat="1" ht="15.75">
      <c r="A215" s="49"/>
    </row>
    <row r="216" s="30" customFormat="1" ht="15.75">
      <c r="A216" s="49"/>
    </row>
    <row r="217" s="30" customFormat="1" ht="15.75">
      <c r="A217" s="49"/>
    </row>
    <row r="218" s="30" customFormat="1" ht="15.75">
      <c r="A218" s="49"/>
    </row>
    <row r="219" s="30" customFormat="1" ht="15.75">
      <c r="A219" s="49"/>
    </row>
    <row r="220" s="30" customFormat="1" ht="15.75">
      <c r="A220" s="49"/>
    </row>
    <row r="221" s="30" customFormat="1" ht="15.75">
      <c r="A221" s="49"/>
    </row>
    <row r="222" s="30" customFormat="1" ht="15.75">
      <c r="A222" s="49"/>
    </row>
    <row r="223" s="30" customFormat="1" ht="15.75">
      <c r="A223" s="49"/>
    </row>
    <row r="224" s="30" customFormat="1" ht="15.75">
      <c r="A224" s="49"/>
    </row>
    <row r="225" s="30" customFormat="1" ht="15.75">
      <c r="A225" s="49"/>
    </row>
    <row r="226" s="30" customFormat="1" ht="15.75">
      <c r="A226" s="49"/>
    </row>
    <row r="227" s="30" customFormat="1" ht="15.75">
      <c r="A227" s="49"/>
    </row>
    <row r="228" s="30" customFormat="1" ht="15.75">
      <c r="A228" s="49"/>
    </row>
    <row r="229" s="30" customFormat="1" ht="15.75">
      <c r="A229" s="49"/>
    </row>
    <row r="230" s="30" customFormat="1" ht="15.75">
      <c r="A230" s="49"/>
    </row>
    <row r="231" s="30" customFormat="1" ht="15.75">
      <c r="A231" s="49"/>
    </row>
    <row r="232" s="30" customFormat="1" ht="15.75">
      <c r="A232" s="49"/>
    </row>
    <row r="233" s="30" customFormat="1" ht="15.75">
      <c r="A233" s="49"/>
    </row>
    <row r="234" s="30" customFormat="1" ht="15.75">
      <c r="A234" s="49"/>
    </row>
    <row r="235" s="30" customFormat="1" ht="15.75">
      <c r="A235" s="49"/>
    </row>
    <row r="236" s="30" customFormat="1" ht="15.75">
      <c r="A236" s="49"/>
    </row>
    <row r="237" s="30" customFormat="1" ht="15.75">
      <c r="A237" s="49"/>
    </row>
    <row r="238" s="30" customFormat="1" ht="15.75">
      <c r="A238" s="49"/>
    </row>
    <row r="239" s="30" customFormat="1" ht="15.75">
      <c r="A239" s="49"/>
    </row>
    <row r="240" s="30" customFormat="1" ht="15.75">
      <c r="A240" s="49"/>
    </row>
    <row r="241" s="30" customFormat="1" ht="15.75">
      <c r="A241" s="49"/>
    </row>
    <row r="242" s="30" customFormat="1" ht="15.75">
      <c r="A242" s="49"/>
    </row>
    <row r="243" s="30" customFormat="1" ht="15.75">
      <c r="A243" s="49"/>
    </row>
    <row r="244" s="30" customFormat="1" ht="15.75">
      <c r="A244" s="49"/>
    </row>
    <row r="245" s="30" customFormat="1" ht="15.75">
      <c r="A245" s="49"/>
    </row>
    <row r="246" s="30" customFormat="1" ht="15.75">
      <c r="A246" s="49"/>
    </row>
    <row r="247" s="30" customFormat="1" ht="15.75">
      <c r="A247" s="49"/>
    </row>
    <row r="248" s="30" customFormat="1" ht="15.75">
      <c r="A248" s="49"/>
    </row>
    <row r="249" s="30" customFormat="1" ht="15.75">
      <c r="A249" s="49"/>
    </row>
    <row r="250" s="30" customFormat="1" ht="15.75">
      <c r="A250" s="49"/>
    </row>
    <row r="251" s="30" customFormat="1" ht="15.75">
      <c r="A251" s="49"/>
    </row>
    <row r="252" s="30" customFormat="1" ht="15.75">
      <c r="A252" s="49"/>
    </row>
    <row r="253" s="30" customFormat="1" ht="15.75">
      <c r="A253" s="49"/>
    </row>
    <row r="254" s="30" customFormat="1" ht="15.75">
      <c r="A254" s="49"/>
    </row>
    <row r="255" s="30" customFormat="1" ht="15.75">
      <c r="A255" s="49"/>
    </row>
    <row r="256" s="30" customFormat="1" ht="15.75">
      <c r="A256" s="49"/>
    </row>
    <row r="257" s="30" customFormat="1" ht="15.75">
      <c r="A257" s="49"/>
    </row>
    <row r="258" s="30" customFormat="1" ht="15.75">
      <c r="A258" s="49"/>
    </row>
    <row r="259" s="30" customFormat="1" ht="15.75">
      <c r="A259" s="49"/>
    </row>
    <row r="260" s="30" customFormat="1" ht="15.75">
      <c r="A260" s="49"/>
    </row>
    <row r="261" s="30" customFormat="1" ht="15.75">
      <c r="A261" s="49"/>
    </row>
    <row r="262" s="30" customFormat="1" ht="15.75">
      <c r="A262" s="49"/>
    </row>
    <row r="263" s="30" customFormat="1" ht="15.75">
      <c r="A263" s="49"/>
    </row>
    <row r="264" s="30" customFormat="1" ht="15.75">
      <c r="A264" s="49"/>
    </row>
    <row r="265" s="30" customFormat="1" ht="15.75">
      <c r="A265" s="49"/>
    </row>
    <row r="266" s="30" customFormat="1" ht="15.75">
      <c r="A266" s="49"/>
    </row>
    <row r="267" s="30" customFormat="1" ht="15.75">
      <c r="A267" s="49"/>
    </row>
    <row r="268" s="30" customFormat="1" ht="15.75">
      <c r="A268" s="49"/>
    </row>
    <row r="269" s="30" customFormat="1" ht="15.75">
      <c r="A269" s="49"/>
    </row>
    <row r="270" s="30" customFormat="1" ht="15.75">
      <c r="A270" s="49"/>
    </row>
    <row r="271" s="30" customFormat="1" ht="15.75">
      <c r="A271" s="49"/>
    </row>
    <row r="272" s="30" customFormat="1" ht="15.75">
      <c r="A272" s="49"/>
    </row>
    <row r="273" s="30" customFormat="1" ht="15.75">
      <c r="A273" s="49"/>
    </row>
    <row r="274" s="30" customFormat="1" ht="15.75">
      <c r="A274" s="49"/>
    </row>
    <row r="275" s="30" customFormat="1" ht="15.75">
      <c r="A275" s="49"/>
    </row>
    <row r="276" s="30" customFormat="1" ht="15.75">
      <c r="A276" s="49"/>
    </row>
    <row r="277" s="30" customFormat="1" ht="15.75">
      <c r="A277" s="49"/>
    </row>
    <row r="278" s="30" customFormat="1" ht="15.75">
      <c r="A278" s="49"/>
    </row>
    <row r="279" s="30" customFormat="1" ht="15.75">
      <c r="A279" s="49"/>
    </row>
    <row r="280" s="30" customFormat="1" ht="15.75">
      <c r="A280" s="49"/>
    </row>
    <row r="281" s="30" customFormat="1" ht="15.75">
      <c r="A281" s="49"/>
    </row>
    <row r="282" s="30" customFormat="1" ht="15.75">
      <c r="A282" s="49"/>
    </row>
    <row r="283" s="30" customFormat="1" ht="15.75">
      <c r="A283" s="49"/>
    </row>
    <row r="284" s="30" customFormat="1" ht="15.75">
      <c r="A284" s="49"/>
    </row>
    <row r="285" s="30" customFormat="1" ht="15.75">
      <c r="A285" s="49"/>
    </row>
    <row r="286" s="30" customFormat="1" ht="15.75">
      <c r="A286" s="49"/>
    </row>
    <row r="287" s="30" customFormat="1" ht="15.75">
      <c r="A287" s="49"/>
    </row>
    <row r="288" s="30" customFormat="1" ht="15.75">
      <c r="A288" s="49"/>
    </row>
    <row r="289" s="30" customFormat="1" ht="15.75">
      <c r="A289" s="49"/>
    </row>
    <row r="290" s="30" customFormat="1" ht="15.75">
      <c r="A290" s="49"/>
    </row>
    <row r="291" s="30" customFormat="1" ht="15.75">
      <c r="A291" s="49"/>
    </row>
    <row r="292" s="30" customFormat="1" ht="15.75">
      <c r="A292" s="49"/>
    </row>
    <row r="293" s="30" customFormat="1" ht="15.75">
      <c r="A293" s="49"/>
    </row>
    <row r="294" s="30" customFormat="1" ht="15.75">
      <c r="A294" s="49"/>
    </row>
    <row r="295" s="30" customFormat="1" ht="15.75">
      <c r="A295" s="49"/>
    </row>
    <row r="296" s="30" customFormat="1" ht="15.75">
      <c r="A296" s="49"/>
    </row>
    <row r="297" s="30" customFormat="1" ht="15.75">
      <c r="A297" s="49"/>
    </row>
    <row r="298" s="30" customFormat="1" ht="15.75">
      <c r="A298" s="49"/>
    </row>
    <row r="299" s="30" customFormat="1" ht="15.75">
      <c r="A299" s="49"/>
    </row>
    <row r="300" s="30" customFormat="1" ht="15.75">
      <c r="A300" s="49"/>
    </row>
    <row r="301" s="30" customFormat="1" ht="15.75">
      <c r="A301" s="49"/>
    </row>
    <row r="302" s="30" customFormat="1" ht="15.75">
      <c r="A302" s="49"/>
    </row>
    <row r="303" s="30" customFormat="1" ht="15.75">
      <c r="A303" s="49"/>
    </row>
    <row r="304" s="30" customFormat="1" ht="15.75">
      <c r="A304" s="49"/>
    </row>
    <row r="305" s="30" customFormat="1" ht="15.75">
      <c r="A305" s="49"/>
    </row>
    <row r="306" s="30" customFormat="1" ht="15.75">
      <c r="A306" s="49"/>
    </row>
    <row r="307" s="30" customFormat="1" ht="15.75">
      <c r="A307" s="49"/>
    </row>
    <row r="308" s="30" customFormat="1" ht="15.75">
      <c r="A308" s="49"/>
    </row>
    <row r="309" s="30" customFormat="1" ht="15.75">
      <c r="A309" s="49"/>
    </row>
    <row r="310" s="30" customFormat="1" ht="15.75">
      <c r="A310" s="49"/>
    </row>
    <row r="311" s="30" customFormat="1" ht="15.75">
      <c r="A311" s="49"/>
    </row>
    <row r="312" s="30" customFormat="1" ht="15.75">
      <c r="A312" s="49"/>
    </row>
    <row r="313" s="30" customFormat="1" ht="15.75">
      <c r="A313" s="49"/>
    </row>
    <row r="314" s="30" customFormat="1" ht="15.75">
      <c r="A314" s="49"/>
    </row>
    <row r="315" s="30" customFormat="1" ht="15.75">
      <c r="A315" s="49"/>
    </row>
    <row r="316" s="30" customFormat="1" ht="15.75">
      <c r="A316" s="49"/>
    </row>
    <row r="317" s="30" customFormat="1" ht="15.75">
      <c r="A317" s="49"/>
    </row>
    <row r="318" s="30" customFormat="1" ht="15.75">
      <c r="A318" s="49"/>
    </row>
    <row r="319" s="30" customFormat="1" ht="15.75">
      <c r="A319" s="49"/>
    </row>
    <row r="320" s="30" customFormat="1" ht="15.75">
      <c r="A320" s="49"/>
    </row>
    <row r="321" s="30" customFormat="1" ht="15.75">
      <c r="A321" s="49"/>
    </row>
    <row r="322" s="30" customFormat="1" ht="15.75">
      <c r="A322" s="49"/>
    </row>
    <row r="323" s="30" customFormat="1" ht="15.75">
      <c r="A323" s="49"/>
    </row>
    <row r="324" s="30" customFormat="1" ht="15.75">
      <c r="A324" s="49"/>
    </row>
    <row r="325" s="30" customFormat="1" ht="15.75">
      <c r="A325" s="49"/>
    </row>
    <row r="326" s="30" customFormat="1" ht="15.75">
      <c r="A326" s="49"/>
    </row>
    <row r="327" s="30" customFormat="1" ht="15.75">
      <c r="A327" s="49"/>
    </row>
    <row r="328" s="30" customFormat="1" ht="15.75">
      <c r="A328" s="49"/>
    </row>
    <row r="329" s="30" customFormat="1" ht="15.75">
      <c r="A329" s="49"/>
    </row>
    <row r="330" s="30" customFormat="1" ht="15.75">
      <c r="A330" s="49"/>
    </row>
    <row r="331" s="30" customFormat="1" ht="15.75">
      <c r="A331" s="49"/>
    </row>
    <row r="332" s="30" customFormat="1" ht="15.75">
      <c r="A332" s="49"/>
    </row>
    <row r="333" s="30" customFormat="1" ht="15.75">
      <c r="A333" s="49"/>
    </row>
    <row r="334" s="30" customFormat="1" ht="15.75">
      <c r="A334" s="49"/>
    </row>
    <row r="335" s="30" customFormat="1" ht="15.75">
      <c r="A335" s="49"/>
    </row>
    <row r="336" s="30" customFormat="1" ht="15.75">
      <c r="A336" s="49"/>
    </row>
    <row r="337" s="30" customFormat="1" ht="15.75">
      <c r="A337" s="49"/>
    </row>
    <row r="338" s="30" customFormat="1" ht="15.75">
      <c r="A338" s="49"/>
    </row>
    <row r="339" s="30" customFormat="1" ht="15.75">
      <c r="A339" s="49"/>
    </row>
    <row r="340" s="30" customFormat="1" ht="15.75">
      <c r="A340" s="49"/>
    </row>
    <row r="341" s="30" customFormat="1" ht="15.75">
      <c r="A341" s="49"/>
    </row>
    <row r="342" s="30" customFormat="1" ht="15.75">
      <c r="A342" s="49"/>
    </row>
    <row r="343" s="30" customFormat="1" ht="15.75">
      <c r="A343" s="49"/>
    </row>
    <row r="344" s="30" customFormat="1" ht="15.75">
      <c r="A344" s="49"/>
    </row>
    <row r="345" s="30" customFormat="1" ht="15.75">
      <c r="A345" s="49"/>
    </row>
    <row r="346" s="30" customFormat="1" ht="15.75">
      <c r="A346" s="49"/>
    </row>
    <row r="347" s="30" customFormat="1" ht="15.75">
      <c r="A347" s="49"/>
    </row>
    <row r="348" s="30" customFormat="1" ht="15.75">
      <c r="A348" s="49"/>
    </row>
    <row r="349" s="30" customFormat="1" ht="15.75">
      <c r="A349" s="49"/>
    </row>
    <row r="350" s="30" customFormat="1" ht="15.75">
      <c r="A350" s="49"/>
    </row>
    <row r="351" s="30" customFormat="1" ht="15.75">
      <c r="A351" s="49"/>
    </row>
    <row r="352" s="30" customFormat="1" ht="15.75">
      <c r="A352" s="49"/>
    </row>
    <row r="353" s="30" customFormat="1" ht="15.75">
      <c r="A353" s="49"/>
    </row>
    <row r="354" s="30" customFormat="1" ht="15.75">
      <c r="A354" s="49"/>
    </row>
    <row r="355" s="30" customFormat="1" ht="15.75">
      <c r="A355" s="49"/>
    </row>
    <row r="356" s="30" customFormat="1" ht="15.75">
      <c r="A356" s="49"/>
    </row>
    <row r="357" s="30" customFormat="1" ht="15.75">
      <c r="A357" s="49"/>
    </row>
    <row r="358" s="30" customFormat="1" ht="15.75">
      <c r="A358" s="49"/>
    </row>
    <row r="359" s="30" customFormat="1" ht="15.75">
      <c r="A359" s="49"/>
    </row>
    <row r="360" s="30" customFormat="1" ht="15.75">
      <c r="A360" s="49"/>
    </row>
    <row r="361" s="30" customFormat="1" ht="15.75">
      <c r="A361" s="49"/>
    </row>
    <row r="362" s="30" customFormat="1" ht="15.75">
      <c r="A362" s="49"/>
    </row>
    <row r="363" s="30" customFormat="1" ht="15.75">
      <c r="A363" s="49"/>
    </row>
    <row r="364" s="30" customFormat="1" ht="15.75">
      <c r="A364" s="49"/>
    </row>
    <row r="365" s="30" customFormat="1" ht="15.75">
      <c r="A365" s="49"/>
    </row>
    <row r="366" s="30" customFormat="1" ht="15.75">
      <c r="A366" s="49"/>
    </row>
    <row r="367" s="30" customFormat="1" ht="15.75">
      <c r="A367" s="49"/>
    </row>
    <row r="368" s="30" customFormat="1" ht="15.75">
      <c r="A368" s="49"/>
    </row>
    <row r="369" s="30" customFormat="1" ht="15.75">
      <c r="A369" s="49"/>
    </row>
    <row r="370" s="30" customFormat="1" ht="15.75">
      <c r="A370" s="49"/>
    </row>
    <row r="371" s="30" customFormat="1" ht="15.75">
      <c r="A371" s="49"/>
    </row>
    <row r="372" s="30" customFormat="1" ht="15.75">
      <c r="A372" s="49"/>
    </row>
    <row r="373" s="30" customFormat="1" ht="15.75">
      <c r="A373" s="49"/>
    </row>
    <row r="374" s="30" customFormat="1" ht="15.75">
      <c r="A374" s="49"/>
    </row>
    <row r="375" s="30" customFormat="1" ht="15.75">
      <c r="A375" s="49"/>
    </row>
    <row r="376" s="30" customFormat="1" ht="15.75">
      <c r="A376" s="49"/>
    </row>
    <row r="377" s="30" customFormat="1" ht="15.75">
      <c r="A377" s="49"/>
    </row>
    <row r="378" s="30" customFormat="1" ht="15.75">
      <c r="A378" s="49"/>
    </row>
    <row r="379" s="30" customFormat="1" ht="15.75">
      <c r="A379" s="49"/>
    </row>
    <row r="380" s="30" customFormat="1" ht="15.75">
      <c r="A380" s="49"/>
    </row>
    <row r="381" s="30" customFormat="1" ht="15.75">
      <c r="A381" s="49"/>
    </row>
    <row r="382" s="30" customFormat="1" ht="15.75">
      <c r="A382" s="49"/>
    </row>
    <row r="383" s="30" customFormat="1" ht="15.75">
      <c r="A383" s="49"/>
    </row>
    <row r="384" s="30" customFormat="1" ht="15.75">
      <c r="A384" s="49"/>
    </row>
    <row r="385" s="30" customFormat="1" ht="15.75">
      <c r="A385" s="49"/>
    </row>
    <row r="386" s="30" customFormat="1" ht="15.75">
      <c r="A386" s="49"/>
    </row>
    <row r="387" s="30" customFormat="1" ht="15.75">
      <c r="A387" s="49"/>
    </row>
    <row r="388" s="30" customFormat="1" ht="15.75">
      <c r="A388" s="49"/>
    </row>
    <row r="389" s="30" customFormat="1" ht="15.75">
      <c r="A389" s="49"/>
    </row>
    <row r="390" s="30" customFormat="1" ht="15.75">
      <c r="A390" s="49"/>
    </row>
    <row r="391" s="30" customFormat="1" ht="15.75">
      <c r="A391" s="49"/>
    </row>
    <row r="392" s="30" customFormat="1" ht="15.75">
      <c r="A392" s="49"/>
    </row>
    <row r="393" s="30" customFormat="1" ht="15.75">
      <c r="A393" s="49"/>
    </row>
    <row r="394" s="30" customFormat="1" ht="15.75">
      <c r="A394" s="49"/>
    </row>
    <row r="395" s="30" customFormat="1" ht="15.75">
      <c r="A395" s="49"/>
    </row>
    <row r="396" s="30" customFormat="1" ht="15.75">
      <c r="A396" s="49"/>
    </row>
    <row r="397" s="30" customFormat="1" ht="15.75">
      <c r="A397" s="49"/>
    </row>
    <row r="398" s="30" customFormat="1" ht="15.75">
      <c r="A398" s="49"/>
    </row>
    <row r="399" s="30" customFormat="1" ht="15.75">
      <c r="A399" s="49"/>
    </row>
    <row r="400" s="30" customFormat="1" ht="15.75">
      <c r="A400" s="49"/>
    </row>
    <row r="401" s="30" customFormat="1" ht="15.75">
      <c r="A401" s="49"/>
    </row>
    <row r="402" s="30" customFormat="1" ht="15.75">
      <c r="A402" s="49"/>
    </row>
    <row r="403" s="30" customFormat="1" ht="15.75">
      <c r="A403" s="49"/>
    </row>
    <row r="404" s="30" customFormat="1" ht="15.75">
      <c r="A404" s="49"/>
    </row>
    <row r="405" s="30" customFormat="1" ht="15.75">
      <c r="A405" s="49"/>
    </row>
    <row r="406" s="30" customFormat="1" ht="15.75">
      <c r="A406" s="49"/>
    </row>
    <row r="407" s="30" customFormat="1" ht="15.75">
      <c r="A407" s="49"/>
    </row>
    <row r="408" s="30" customFormat="1" ht="15.75">
      <c r="A408" s="49"/>
    </row>
    <row r="409" s="30" customFormat="1" ht="15.75">
      <c r="A409" s="49"/>
    </row>
    <row r="410" s="30" customFormat="1" ht="15.75">
      <c r="A410" s="49"/>
    </row>
    <row r="411" s="30" customFormat="1" ht="15.75">
      <c r="A411" s="49"/>
    </row>
    <row r="412" s="30" customFormat="1" ht="15.75">
      <c r="A412" s="49"/>
    </row>
    <row r="413" s="30" customFormat="1" ht="15.75">
      <c r="A413" s="49"/>
    </row>
    <row r="414" s="30" customFormat="1" ht="15.75">
      <c r="A414" s="49"/>
    </row>
    <row r="415" s="30" customFormat="1" ht="15.75">
      <c r="A415" s="49"/>
    </row>
    <row r="416" s="30" customFormat="1" ht="15.75">
      <c r="A416" s="49"/>
    </row>
    <row r="417" s="30" customFormat="1" ht="15.75">
      <c r="A417" s="49"/>
    </row>
    <row r="418" s="30" customFormat="1" ht="15.75">
      <c r="A418" s="49"/>
    </row>
    <row r="419" s="30" customFormat="1" ht="15.75">
      <c r="A419" s="49"/>
    </row>
    <row r="420" s="30" customFormat="1" ht="15.75">
      <c r="A420" s="49"/>
    </row>
    <row r="421" s="30" customFormat="1" ht="15.75">
      <c r="A421" s="49"/>
    </row>
    <row r="422" s="30" customFormat="1" ht="15.75">
      <c r="A422" s="49"/>
    </row>
    <row r="423" s="30" customFormat="1" ht="15.75">
      <c r="A423" s="49"/>
    </row>
    <row r="424" s="30" customFormat="1" ht="15.75">
      <c r="A424" s="49"/>
    </row>
    <row r="425" s="30" customFormat="1" ht="15.75">
      <c r="A425" s="49"/>
    </row>
    <row r="426" s="30" customFormat="1" ht="15.75">
      <c r="A426" s="49"/>
    </row>
    <row r="427" s="30" customFormat="1" ht="15.75">
      <c r="A427" s="49"/>
    </row>
    <row r="428" s="30" customFormat="1" ht="15.75">
      <c r="A428" s="49"/>
    </row>
    <row r="429" s="30" customFormat="1" ht="15.75">
      <c r="A429" s="49"/>
    </row>
    <row r="430" s="30" customFormat="1" ht="15.75">
      <c r="A430" s="49"/>
    </row>
    <row r="431" s="30" customFormat="1" ht="15.75">
      <c r="A431" s="49"/>
    </row>
    <row r="432" s="30" customFormat="1" ht="15.75">
      <c r="A432" s="49"/>
    </row>
    <row r="433" s="30" customFormat="1" ht="15.75">
      <c r="A433" s="49"/>
    </row>
    <row r="434" s="30" customFormat="1" ht="15.75">
      <c r="A434" s="49"/>
    </row>
    <row r="435" s="30" customFormat="1" ht="15.75">
      <c r="A435" s="49"/>
    </row>
    <row r="436" s="30" customFormat="1" ht="15.75">
      <c r="A436" s="49"/>
    </row>
    <row r="437" s="30" customFormat="1" ht="15.75">
      <c r="A437" s="49"/>
    </row>
    <row r="438" s="30" customFormat="1" ht="15.75">
      <c r="A438" s="49"/>
    </row>
    <row r="439" s="30" customFormat="1" ht="15.75">
      <c r="A439" s="49"/>
    </row>
    <row r="440" s="30" customFormat="1" ht="15.75">
      <c r="A440" s="49"/>
    </row>
    <row r="441" s="30" customFormat="1" ht="15.75">
      <c r="A441" s="49"/>
    </row>
    <row r="442" s="30" customFormat="1" ht="15.75">
      <c r="A442" s="49"/>
    </row>
    <row r="443" s="30" customFormat="1" ht="15.75">
      <c r="A443" s="49"/>
    </row>
    <row r="444" s="30" customFormat="1" ht="15.75">
      <c r="A444" s="49"/>
    </row>
    <row r="445" s="30" customFormat="1" ht="15.75">
      <c r="A445" s="49"/>
    </row>
    <row r="446" s="30" customFormat="1" ht="15.75">
      <c r="A446" s="49"/>
    </row>
    <row r="447" s="30" customFormat="1" ht="15.75">
      <c r="A447" s="49"/>
    </row>
    <row r="448" s="30" customFormat="1" ht="15.75">
      <c r="A448" s="49"/>
    </row>
    <row r="449" s="30" customFormat="1" ht="15.75">
      <c r="A449" s="49"/>
    </row>
    <row r="450" s="30" customFormat="1" ht="15.75">
      <c r="A450" s="49"/>
    </row>
    <row r="451" s="30" customFormat="1" ht="15.75">
      <c r="A451" s="49"/>
    </row>
    <row r="452" s="30" customFormat="1" ht="15.75">
      <c r="A452" s="49"/>
    </row>
    <row r="453" s="30" customFormat="1" ht="15.75">
      <c r="A453" s="49"/>
    </row>
    <row r="454" s="30" customFormat="1" ht="15.75">
      <c r="A454" s="49"/>
    </row>
    <row r="455" s="30" customFormat="1" ht="15.75">
      <c r="A455" s="49"/>
    </row>
    <row r="456" s="30" customFormat="1" ht="15.75">
      <c r="A456" s="49"/>
    </row>
    <row r="457" s="30" customFormat="1" ht="15.75">
      <c r="A457" s="49"/>
    </row>
    <row r="458" s="30" customFormat="1" ht="15.75">
      <c r="A458" s="49"/>
    </row>
    <row r="459" s="30" customFormat="1" ht="15.75">
      <c r="A459" s="49"/>
    </row>
    <row r="460" s="30" customFormat="1" ht="15.75">
      <c r="A460" s="49"/>
    </row>
    <row r="461" s="30" customFormat="1" ht="15.75">
      <c r="A461" s="49"/>
    </row>
    <row r="462" s="30" customFormat="1" ht="15.75">
      <c r="A462" s="49"/>
    </row>
    <row r="463" s="30" customFormat="1" ht="15.75">
      <c r="A463" s="49"/>
    </row>
    <row r="464" s="30" customFormat="1" ht="15.75">
      <c r="A464" s="49"/>
    </row>
    <row r="465" s="30" customFormat="1" ht="15.75">
      <c r="A465" s="49"/>
    </row>
    <row r="466" s="30" customFormat="1" ht="15.75">
      <c r="A466" s="49"/>
    </row>
    <row r="467" s="30" customFormat="1" ht="15.75">
      <c r="A467" s="49"/>
    </row>
    <row r="468" s="30" customFormat="1" ht="15.75">
      <c r="A468" s="49"/>
    </row>
    <row r="469" s="30" customFormat="1" ht="15.75">
      <c r="A469" s="49"/>
    </row>
    <row r="470" s="30" customFormat="1" ht="15.75">
      <c r="A470" s="49"/>
    </row>
    <row r="471" s="30" customFormat="1" ht="15.75">
      <c r="A471" s="49"/>
    </row>
    <row r="472" s="30" customFormat="1" ht="15.75">
      <c r="A472" s="49"/>
    </row>
    <row r="473" s="30" customFormat="1" ht="15.75">
      <c r="A473" s="49"/>
    </row>
    <row r="474" s="30" customFormat="1" ht="15.75">
      <c r="A474" s="49"/>
    </row>
    <row r="475" s="30" customFormat="1" ht="15.75">
      <c r="A475" s="49"/>
    </row>
    <row r="476" s="30" customFormat="1" ht="15.75">
      <c r="A476" s="49"/>
    </row>
    <row r="477" s="30" customFormat="1" ht="15.75">
      <c r="A477" s="49"/>
    </row>
    <row r="478" s="30" customFormat="1" ht="15.75">
      <c r="A478" s="49"/>
    </row>
    <row r="479" s="30" customFormat="1" ht="15.75">
      <c r="A479" s="49"/>
    </row>
    <row r="480" s="30" customFormat="1" ht="15.75">
      <c r="A480" s="49"/>
    </row>
    <row r="481" s="30" customFormat="1" ht="15.75">
      <c r="A481" s="49"/>
    </row>
    <row r="482" s="30" customFormat="1" ht="15.75">
      <c r="A482" s="49"/>
    </row>
    <row r="483" s="30" customFormat="1" ht="15.75">
      <c r="A483" s="49"/>
    </row>
    <row r="484" s="30" customFormat="1" ht="15.75">
      <c r="A484" s="49"/>
    </row>
    <row r="485" s="30" customFormat="1" ht="15.75">
      <c r="A485" s="49"/>
    </row>
    <row r="486" s="30" customFormat="1" ht="15.75">
      <c r="A486" s="49"/>
    </row>
    <row r="487" s="30" customFormat="1" ht="15.75">
      <c r="A487" s="49"/>
    </row>
    <row r="488" s="30" customFormat="1" ht="15.75">
      <c r="A488" s="49"/>
    </row>
    <row r="489" s="30" customFormat="1" ht="15.75">
      <c r="A489" s="49"/>
    </row>
    <row r="490" s="30" customFormat="1" ht="15.75">
      <c r="A490" s="49"/>
    </row>
    <row r="491" s="30" customFormat="1" ht="15.75">
      <c r="A491" s="49"/>
    </row>
    <row r="492" s="30" customFormat="1" ht="15.75">
      <c r="A492" s="49"/>
    </row>
    <row r="493" s="30" customFormat="1" ht="15.75">
      <c r="A493" s="49"/>
    </row>
    <row r="494" s="30" customFormat="1" ht="15.75">
      <c r="A494" s="49"/>
    </row>
    <row r="495" s="30" customFormat="1" ht="15.75">
      <c r="A495" s="49"/>
    </row>
    <row r="496" s="30" customFormat="1" ht="15.75">
      <c r="A496" s="49"/>
    </row>
    <row r="497" s="30" customFormat="1" ht="15.75">
      <c r="A497" s="49"/>
    </row>
    <row r="498" s="30" customFormat="1" ht="15.75">
      <c r="A498" s="49"/>
    </row>
    <row r="499" s="30" customFormat="1" ht="15.75">
      <c r="A499" s="49"/>
    </row>
    <row r="500" s="30" customFormat="1" ht="15.75">
      <c r="A500" s="49"/>
    </row>
    <row r="501" s="30" customFormat="1" ht="15.75">
      <c r="A501" s="49"/>
    </row>
    <row r="502" s="30" customFormat="1" ht="15.75">
      <c r="A502" s="49"/>
    </row>
    <row r="503" s="30" customFormat="1" ht="15.75">
      <c r="A503" s="49"/>
    </row>
    <row r="504" s="30" customFormat="1" ht="15.75">
      <c r="A504" s="49"/>
    </row>
    <row r="505" s="30" customFormat="1" ht="15.75">
      <c r="A505" s="49"/>
    </row>
    <row r="506" s="30" customFormat="1" ht="15.75">
      <c r="A506" s="49"/>
    </row>
    <row r="507" s="30" customFormat="1" ht="15.75">
      <c r="A507" s="49"/>
    </row>
    <row r="508" s="30" customFormat="1" ht="15.75">
      <c r="A508" s="49"/>
    </row>
    <row r="509" s="30" customFormat="1" ht="15.75">
      <c r="A509" s="49"/>
    </row>
    <row r="510" s="30" customFormat="1" ht="15.75">
      <c r="A510" s="49"/>
    </row>
    <row r="511" s="30" customFormat="1" ht="15.75">
      <c r="A511" s="49"/>
    </row>
    <row r="512" s="30" customFormat="1" ht="15.75">
      <c r="A512" s="49"/>
    </row>
    <row r="513" s="30" customFormat="1" ht="15.75">
      <c r="A513" s="49"/>
    </row>
    <row r="514" s="30" customFormat="1" ht="15.75">
      <c r="A514" s="49"/>
    </row>
    <row r="515" s="30" customFormat="1" ht="15.75">
      <c r="A515" s="49"/>
    </row>
    <row r="516" s="30" customFormat="1" ht="15.75">
      <c r="A516" s="49"/>
    </row>
    <row r="517" s="30" customFormat="1" ht="15.75">
      <c r="A517" s="49"/>
    </row>
    <row r="518" s="30" customFormat="1" ht="15.75">
      <c r="A518" s="49"/>
    </row>
    <row r="519" s="30" customFormat="1" ht="15.75">
      <c r="A519" s="49"/>
    </row>
    <row r="520" s="30" customFormat="1" ht="15.75">
      <c r="A520" s="49"/>
    </row>
    <row r="521" s="30" customFormat="1" ht="15.75">
      <c r="A521" s="49"/>
    </row>
    <row r="522" s="30" customFormat="1" ht="15.75">
      <c r="A522" s="49"/>
    </row>
    <row r="523" s="30" customFormat="1" ht="15.75">
      <c r="A523" s="49"/>
    </row>
    <row r="524" s="30" customFormat="1" ht="15.75">
      <c r="A524" s="49"/>
    </row>
    <row r="525" s="30" customFormat="1" ht="15.75">
      <c r="A525" s="49"/>
    </row>
    <row r="526" s="30" customFormat="1" ht="15.75">
      <c r="A526" s="49"/>
    </row>
    <row r="527" s="30" customFormat="1" ht="15.75">
      <c r="A527" s="49"/>
    </row>
    <row r="528" s="30" customFormat="1" ht="15.75">
      <c r="A528" s="49"/>
    </row>
    <row r="529" s="30" customFormat="1" ht="15.75">
      <c r="A529" s="49"/>
    </row>
    <row r="530" s="30" customFormat="1" ht="15.75">
      <c r="A530" s="49"/>
    </row>
    <row r="531" s="30" customFormat="1" ht="15.75">
      <c r="A531" s="49"/>
    </row>
    <row r="532" s="30" customFormat="1" ht="15.75">
      <c r="A532" s="49"/>
    </row>
    <row r="533" s="30" customFormat="1" ht="15.75">
      <c r="A533" s="49"/>
    </row>
    <row r="534" s="30" customFormat="1" ht="15.75">
      <c r="A534" s="49"/>
    </row>
    <row r="535" s="30" customFormat="1" ht="15.75">
      <c r="A535" s="49"/>
    </row>
    <row r="536" s="30" customFormat="1" ht="15.75">
      <c r="A536" s="49"/>
    </row>
    <row r="537" s="30" customFormat="1" ht="15.75">
      <c r="A537" s="49"/>
    </row>
    <row r="538" s="30" customFormat="1" ht="15.75">
      <c r="A538" s="49"/>
    </row>
    <row r="539" s="30" customFormat="1" ht="15.75">
      <c r="A539" s="49"/>
    </row>
    <row r="540" s="30" customFormat="1" ht="15.75">
      <c r="A540" s="49"/>
    </row>
    <row r="541" s="30" customFormat="1" ht="15.75">
      <c r="A541" s="49"/>
    </row>
    <row r="542" s="30" customFormat="1" ht="15.75">
      <c r="A542" s="49"/>
    </row>
    <row r="543" s="30" customFormat="1" ht="15.75">
      <c r="A543" s="49"/>
    </row>
    <row r="544" s="30" customFormat="1" ht="15.75">
      <c r="A544" s="49"/>
    </row>
    <row r="545" s="30" customFormat="1" ht="15.75">
      <c r="A545" s="49"/>
    </row>
    <row r="546" s="30" customFormat="1" ht="15.75">
      <c r="A546" s="49"/>
    </row>
    <row r="547" s="30" customFormat="1" ht="15.75">
      <c r="A547" s="49"/>
    </row>
    <row r="548" s="30" customFormat="1" ht="15.75">
      <c r="A548" s="49"/>
    </row>
    <row r="549" s="30" customFormat="1" ht="15.75">
      <c r="A549" s="49"/>
    </row>
    <row r="550" s="30" customFormat="1" ht="15.75">
      <c r="A550" s="49"/>
    </row>
    <row r="551" s="30" customFormat="1" ht="15.75">
      <c r="A551" s="49"/>
    </row>
    <row r="552" s="30" customFormat="1" ht="15.75">
      <c r="A552" s="49"/>
    </row>
    <row r="553" s="30" customFormat="1" ht="15.75">
      <c r="A553" s="49"/>
    </row>
    <row r="554" s="30" customFormat="1" ht="15.75">
      <c r="A554" s="49"/>
    </row>
    <row r="555" s="30" customFormat="1" ht="15.75">
      <c r="A555" s="49"/>
    </row>
    <row r="556" s="30" customFormat="1" ht="15.75">
      <c r="A556" s="49"/>
    </row>
    <row r="557" s="30" customFormat="1" ht="15.75">
      <c r="A557" s="49"/>
    </row>
    <row r="558" s="30" customFormat="1" ht="15.75">
      <c r="A558" s="49"/>
    </row>
    <row r="559" s="30" customFormat="1" ht="15.75">
      <c r="A559" s="49"/>
    </row>
    <row r="560" s="30" customFormat="1" ht="15.75">
      <c r="A560" s="49"/>
    </row>
    <row r="561" s="30" customFormat="1" ht="15.75">
      <c r="A561" s="49"/>
    </row>
    <row r="562" s="30" customFormat="1" ht="15.75">
      <c r="A562" s="49"/>
    </row>
    <row r="563" s="30" customFormat="1" ht="15.75">
      <c r="A563" s="49"/>
    </row>
    <row r="564" s="30" customFormat="1" ht="15.75">
      <c r="A564" s="49"/>
    </row>
    <row r="565" s="30" customFormat="1" ht="15.75">
      <c r="A565" s="49"/>
    </row>
    <row r="566" s="30" customFormat="1" ht="15.75">
      <c r="A566" s="49"/>
    </row>
    <row r="567" s="30" customFormat="1" ht="15.75">
      <c r="A567" s="49"/>
    </row>
    <row r="568" s="30" customFormat="1" ht="15.75">
      <c r="A568" s="49"/>
    </row>
    <row r="569" s="30" customFormat="1" ht="15.75">
      <c r="A569" s="49"/>
    </row>
    <row r="570" s="30" customFormat="1" ht="15.75">
      <c r="A570" s="49"/>
    </row>
    <row r="571" s="30" customFormat="1" ht="15.75">
      <c r="A571" s="49"/>
    </row>
    <row r="572" s="30" customFormat="1" ht="15.75">
      <c r="A572" s="49"/>
    </row>
    <row r="573" s="30" customFormat="1" ht="15.75">
      <c r="A573" s="49"/>
    </row>
    <row r="574" s="30" customFormat="1" ht="15.75">
      <c r="A574" s="49"/>
    </row>
    <row r="575" s="30" customFormat="1" ht="15.75">
      <c r="A575" s="49"/>
    </row>
    <row r="576" s="30" customFormat="1" ht="15.75">
      <c r="A576" s="49"/>
    </row>
    <row r="577" s="30" customFormat="1" ht="15.75">
      <c r="A577" s="49"/>
    </row>
    <row r="578" s="30" customFormat="1" ht="15.75">
      <c r="A578" s="49"/>
    </row>
    <row r="579" s="30" customFormat="1" ht="15.75">
      <c r="A579" s="49"/>
    </row>
    <row r="580" s="30" customFormat="1" ht="15.75">
      <c r="A580" s="49"/>
    </row>
    <row r="581" s="30" customFormat="1" ht="15.75">
      <c r="A581" s="49"/>
    </row>
    <row r="582" s="30" customFormat="1" ht="15.75">
      <c r="A582" s="49"/>
    </row>
    <row r="583" s="30" customFormat="1" ht="15.75">
      <c r="A583" s="49"/>
    </row>
    <row r="584" s="30" customFormat="1" ht="15.75">
      <c r="A584" s="49"/>
    </row>
    <row r="585" s="30" customFormat="1" ht="15.75">
      <c r="A585" s="49"/>
    </row>
    <row r="586" s="30" customFormat="1" ht="15.75">
      <c r="A586" s="49"/>
    </row>
    <row r="587" s="30" customFormat="1" ht="15.75">
      <c r="A587" s="49"/>
    </row>
    <row r="588" s="30" customFormat="1" ht="15.75">
      <c r="A588" s="49"/>
    </row>
    <row r="589" s="30" customFormat="1" ht="15.75">
      <c r="A589" s="49"/>
    </row>
    <row r="590" s="30" customFormat="1" ht="15.75">
      <c r="A590" s="49"/>
    </row>
    <row r="591" s="30" customFormat="1" ht="15.75">
      <c r="A591" s="49"/>
    </row>
    <row r="592" s="30" customFormat="1" ht="15.75">
      <c r="A592" s="49"/>
    </row>
    <row r="593" s="30" customFormat="1" ht="15.75">
      <c r="A593" s="49"/>
    </row>
    <row r="594" s="30" customFormat="1" ht="15.75">
      <c r="A594" s="49"/>
    </row>
    <row r="595" s="30" customFormat="1" ht="15.75">
      <c r="A595" s="49"/>
    </row>
    <row r="596" s="30" customFormat="1" ht="15.75">
      <c r="A596" s="49"/>
    </row>
    <row r="597" s="30" customFormat="1" ht="15.75">
      <c r="A597" s="49"/>
    </row>
    <row r="598" s="30" customFormat="1" ht="15.75">
      <c r="A598" s="49"/>
    </row>
    <row r="599" s="30" customFormat="1" ht="15.75">
      <c r="A599" s="49"/>
    </row>
    <row r="600" s="30" customFormat="1" ht="15.75">
      <c r="A600" s="49"/>
    </row>
    <row r="601" s="30" customFormat="1" ht="15.75">
      <c r="A601" s="49"/>
    </row>
    <row r="602" s="30" customFormat="1" ht="15.75">
      <c r="A602" s="49"/>
    </row>
    <row r="603" s="30" customFormat="1" ht="15.75">
      <c r="A603" s="49"/>
    </row>
    <row r="604" s="30" customFormat="1" ht="15.75">
      <c r="A604" s="49"/>
    </row>
    <row r="605" s="30" customFormat="1" ht="15.75">
      <c r="A605" s="49"/>
    </row>
    <row r="606" s="30" customFormat="1" ht="15.75">
      <c r="A606" s="49"/>
    </row>
    <row r="607" s="30" customFormat="1" ht="15.75">
      <c r="A607" s="49"/>
    </row>
    <row r="608" s="30" customFormat="1" ht="15.75">
      <c r="A608" s="49"/>
    </row>
    <row r="609" s="30" customFormat="1" ht="15.75">
      <c r="A609" s="49"/>
    </row>
    <row r="610" s="30" customFormat="1" ht="15.75">
      <c r="A610" s="49"/>
    </row>
    <row r="611" s="30" customFormat="1" ht="15.75">
      <c r="A611" s="49"/>
    </row>
    <row r="612" s="30" customFormat="1" ht="15.75">
      <c r="A612" s="49"/>
    </row>
    <row r="613" s="30" customFormat="1" ht="15.75">
      <c r="A613" s="49"/>
    </row>
    <row r="614" s="30" customFormat="1" ht="15.75">
      <c r="A614" s="49"/>
    </row>
    <row r="615" s="30" customFormat="1" ht="15.75">
      <c r="A615" s="49"/>
    </row>
    <row r="616" s="30" customFormat="1" ht="15.75">
      <c r="A616" s="49"/>
    </row>
    <row r="617" s="30" customFormat="1" ht="15.75">
      <c r="A617" s="49"/>
    </row>
    <row r="618" s="30" customFormat="1" ht="15.75">
      <c r="A618" s="49"/>
    </row>
    <row r="619" s="30" customFormat="1" ht="15.75">
      <c r="A619" s="49"/>
    </row>
    <row r="620" s="30" customFormat="1" ht="15.75">
      <c r="A620" s="49"/>
    </row>
    <row r="621" s="30" customFormat="1" ht="15.75">
      <c r="A621" s="49"/>
    </row>
    <row r="622" s="30" customFormat="1" ht="15.75">
      <c r="A622" s="49"/>
    </row>
    <row r="623" s="30" customFormat="1" ht="15.75">
      <c r="A623" s="49"/>
    </row>
    <row r="624" s="30" customFormat="1" ht="15.75">
      <c r="A624" s="49"/>
    </row>
    <row r="625" s="30" customFormat="1" ht="15.75">
      <c r="A625" s="49"/>
    </row>
    <row r="626" s="30" customFormat="1" ht="15.75">
      <c r="A626" s="49"/>
    </row>
    <row r="627" s="30" customFormat="1" ht="15.75">
      <c r="A627" s="49"/>
    </row>
    <row r="628" s="30" customFormat="1" ht="15.75">
      <c r="A628" s="49"/>
    </row>
    <row r="629" s="30" customFormat="1" ht="15.75">
      <c r="A629" s="49"/>
    </row>
    <row r="630" s="30" customFormat="1" ht="15.75">
      <c r="A630" s="49"/>
    </row>
    <row r="631" s="30" customFormat="1" ht="15.75">
      <c r="A631" s="49"/>
    </row>
    <row r="632" s="30" customFormat="1" ht="15.75">
      <c r="A632" s="49"/>
    </row>
    <row r="633" s="30" customFormat="1" ht="15.75">
      <c r="A633" s="49"/>
    </row>
    <row r="634" s="30" customFormat="1" ht="15.75">
      <c r="A634" s="49"/>
    </row>
    <row r="635" s="30" customFormat="1" ht="15.75">
      <c r="A635" s="49"/>
    </row>
    <row r="636" s="30" customFormat="1" ht="15.75">
      <c r="A636" s="49"/>
    </row>
    <row r="637" s="30" customFormat="1" ht="15.75">
      <c r="A637" s="49"/>
    </row>
    <row r="638" s="30" customFormat="1" ht="15.75">
      <c r="A638" s="49"/>
    </row>
    <row r="639" s="30" customFormat="1" ht="15.75">
      <c r="A639" s="49"/>
    </row>
    <row r="640" s="30" customFormat="1" ht="15.75">
      <c r="A640" s="49"/>
    </row>
    <row r="641" s="30" customFormat="1" ht="15.75">
      <c r="A641" s="49"/>
    </row>
    <row r="642" s="30" customFormat="1" ht="15.75">
      <c r="A642" s="49"/>
    </row>
    <row r="643" s="30" customFormat="1" ht="15.75">
      <c r="A643" s="49"/>
    </row>
    <row r="644" s="30" customFormat="1" ht="15.75">
      <c r="A644" s="49"/>
    </row>
    <row r="645" s="30" customFormat="1" ht="15.75">
      <c r="A645" s="49"/>
    </row>
    <row r="646" s="30" customFormat="1" ht="15.75">
      <c r="A646" s="49"/>
    </row>
    <row r="647" s="30" customFormat="1" ht="15.75">
      <c r="A647" s="49"/>
    </row>
    <row r="648" s="30" customFormat="1" ht="15.75">
      <c r="A648" s="49"/>
    </row>
    <row r="649" s="30" customFormat="1" ht="15.75">
      <c r="A649" s="49"/>
    </row>
    <row r="650" s="30" customFormat="1" ht="15.75">
      <c r="A650" s="49"/>
    </row>
    <row r="651" s="30" customFormat="1" ht="15.75">
      <c r="A651" s="49"/>
    </row>
    <row r="652" s="30" customFormat="1" ht="15.75">
      <c r="A652" s="49"/>
    </row>
    <row r="653" s="30" customFormat="1" ht="15.75">
      <c r="A653" s="49"/>
    </row>
    <row r="654" s="30" customFormat="1" ht="15.75">
      <c r="A654" s="49"/>
    </row>
    <row r="655" s="30" customFormat="1" ht="15.75">
      <c r="A655" s="49"/>
    </row>
    <row r="656" s="30" customFormat="1" ht="15.75">
      <c r="A656" s="49"/>
    </row>
    <row r="657" s="30" customFormat="1" ht="15.75">
      <c r="A657" s="49"/>
    </row>
    <row r="658" s="30" customFormat="1" ht="15.75">
      <c r="A658" s="49"/>
    </row>
    <row r="659" s="30" customFormat="1" ht="15.75">
      <c r="A659" s="49"/>
    </row>
    <row r="660" s="30" customFormat="1" ht="15.75">
      <c r="A660" s="49"/>
    </row>
    <row r="661" s="30" customFormat="1" ht="15.75">
      <c r="A661" s="49"/>
    </row>
    <row r="662" s="30" customFormat="1" ht="15.75">
      <c r="A662" s="49"/>
    </row>
    <row r="663" s="30" customFormat="1" ht="15.75">
      <c r="A663" s="49"/>
    </row>
    <row r="664" s="30" customFormat="1" ht="15.75">
      <c r="A664" s="49"/>
    </row>
    <row r="665" s="30" customFormat="1" ht="15.75">
      <c r="A665" s="49"/>
    </row>
    <row r="666" s="30" customFormat="1" ht="15.75">
      <c r="A666" s="49"/>
    </row>
    <row r="667" s="30" customFormat="1" ht="15.75">
      <c r="A667" s="49"/>
    </row>
    <row r="668" s="30" customFormat="1" ht="15.75">
      <c r="A668" s="49"/>
    </row>
    <row r="669" s="30" customFormat="1" ht="15.75">
      <c r="A669" s="49"/>
    </row>
    <row r="670" s="30" customFormat="1" ht="15.75">
      <c r="A670" s="49"/>
    </row>
    <row r="671" s="30" customFormat="1" ht="15.75">
      <c r="A671" s="49"/>
    </row>
    <row r="672" s="30" customFormat="1" ht="15.75">
      <c r="A672" s="49"/>
    </row>
    <row r="673" s="30" customFormat="1" ht="15.75">
      <c r="A673" s="49"/>
    </row>
    <row r="674" s="30" customFormat="1" ht="15.75">
      <c r="A674" s="49"/>
    </row>
    <row r="675" s="30" customFormat="1" ht="15.75">
      <c r="A675" s="49"/>
    </row>
    <row r="676" s="30" customFormat="1" ht="15.75">
      <c r="A676" s="49"/>
    </row>
    <row r="677" s="30" customFormat="1" ht="15.75">
      <c r="A677" s="49"/>
    </row>
    <row r="678" s="30" customFormat="1" ht="15.75">
      <c r="A678" s="49"/>
    </row>
    <row r="679" s="30" customFormat="1" ht="15.75">
      <c r="A679" s="49"/>
    </row>
    <row r="680" s="30" customFormat="1" ht="15.75">
      <c r="A680" s="49"/>
    </row>
    <row r="681" s="30" customFormat="1" ht="15.75">
      <c r="A681" s="49"/>
    </row>
    <row r="682" s="30" customFormat="1" ht="15.75">
      <c r="A682" s="49"/>
    </row>
    <row r="683" s="30" customFormat="1" ht="15.75">
      <c r="A683" s="49"/>
    </row>
    <row r="684" s="30" customFormat="1" ht="15.75">
      <c r="A684" s="49"/>
    </row>
    <row r="685" s="30" customFormat="1" ht="15.75">
      <c r="A685" s="49"/>
    </row>
    <row r="686" s="30" customFormat="1" ht="15.75">
      <c r="A686" s="49"/>
    </row>
    <row r="687" s="30" customFormat="1" ht="15.75">
      <c r="A687" s="49"/>
    </row>
    <row r="688" s="30" customFormat="1" ht="15.75">
      <c r="A688" s="49"/>
    </row>
    <row r="689" s="30" customFormat="1" ht="15.75">
      <c r="A689" s="49"/>
    </row>
    <row r="690" s="30" customFormat="1" ht="15.75">
      <c r="A690" s="49"/>
    </row>
    <row r="691" s="30" customFormat="1" ht="15.75">
      <c r="A691" s="49"/>
    </row>
    <row r="692" s="30" customFormat="1" ht="15.75">
      <c r="A692" s="49"/>
    </row>
    <row r="693" s="30" customFormat="1" ht="15.75">
      <c r="A693" s="49"/>
    </row>
    <row r="694" s="30" customFormat="1" ht="15.75">
      <c r="A694" s="49"/>
    </row>
    <row r="695" s="30" customFormat="1" ht="15.75">
      <c r="A695" s="49"/>
    </row>
    <row r="696" s="30" customFormat="1" ht="15.75">
      <c r="A696" s="49"/>
    </row>
    <row r="697" s="30" customFormat="1" ht="15.75">
      <c r="A697" s="49"/>
    </row>
    <row r="698" s="30" customFormat="1" ht="15.75">
      <c r="A698" s="49"/>
    </row>
    <row r="699" s="30" customFormat="1" ht="15.75">
      <c r="A699" s="49"/>
    </row>
    <row r="700" s="30" customFormat="1" ht="15.75">
      <c r="A700" s="49"/>
    </row>
    <row r="701" s="30" customFormat="1" ht="15.75">
      <c r="A701" s="49"/>
    </row>
    <row r="702" s="30" customFormat="1" ht="15.75">
      <c r="A702" s="49"/>
    </row>
    <row r="703" s="30" customFormat="1" ht="15.75">
      <c r="A703" s="49"/>
    </row>
    <row r="704" s="30" customFormat="1" ht="15.75">
      <c r="A704" s="49"/>
    </row>
    <row r="705" s="30" customFormat="1" ht="15.75">
      <c r="A705" s="49"/>
    </row>
    <row r="706" s="30" customFormat="1" ht="15.75">
      <c r="A706" s="49"/>
    </row>
    <row r="707" s="30" customFormat="1" ht="15.75">
      <c r="A707" s="49"/>
    </row>
    <row r="708" s="30" customFormat="1" ht="15.75">
      <c r="A708" s="49"/>
    </row>
    <row r="709" s="30" customFormat="1" ht="15.75">
      <c r="A709" s="49"/>
    </row>
    <row r="710" s="30" customFormat="1" ht="15.75">
      <c r="A710" s="49"/>
    </row>
    <row r="711" s="30" customFormat="1" ht="15.75">
      <c r="A711" s="49"/>
    </row>
    <row r="712" s="30" customFormat="1" ht="15.75">
      <c r="A712" s="49"/>
    </row>
    <row r="713" s="30" customFormat="1" ht="15.75">
      <c r="A713" s="49"/>
    </row>
    <row r="714" s="30" customFormat="1" ht="15.75">
      <c r="A714" s="49"/>
    </row>
    <row r="715" s="30" customFormat="1" ht="15.75">
      <c r="A715" s="49"/>
    </row>
    <row r="716" s="30" customFormat="1" ht="15.75">
      <c r="A716" s="49"/>
    </row>
    <row r="717" s="30" customFormat="1" ht="15.75">
      <c r="A717" s="49"/>
    </row>
    <row r="718" s="30" customFormat="1" ht="15.75">
      <c r="A718" s="49"/>
    </row>
    <row r="719" s="30" customFormat="1" ht="15.75">
      <c r="A719" s="49"/>
    </row>
    <row r="720" s="30" customFormat="1" ht="15.75">
      <c r="A720" s="49"/>
    </row>
    <row r="721" s="30" customFormat="1" ht="15.75">
      <c r="A721" s="49"/>
    </row>
    <row r="722" s="30" customFormat="1" ht="15.75">
      <c r="A722" s="49"/>
    </row>
    <row r="723" s="30" customFormat="1" ht="15.75">
      <c r="A723" s="49"/>
    </row>
    <row r="724" s="30" customFormat="1" ht="15.75">
      <c r="A724" s="49"/>
    </row>
    <row r="725" s="30" customFormat="1" ht="15.75">
      <c r="A725" s="49"/>
    </row>
    <row r="726" s="30" customFormat="1" ht="15.75">
      <c r="A726" s="49"/>
    </row>
    <row r="727" s="30" customFormat="1" ht="15.75">
      <c r="A727" s="49"/>
    </row>
    <row r="728" s="30" customFormat="1" ht="15.75">
      <c r="A728" s="49"/>
    </row>
    <row r="729" s="30" customFormat="1" ht="15.75">
      <c r="A729" s="49"/>
    </row>
    <row r="730" s="30" customFormat="1" ht="15.75">
      <c r="A730" s="49"/>
    </row>
    <row r="731" s="30" customFormat="1" ht="15.75">
      <c r="A731" s="49"/>
    </row>
    <row r="732" s="30" customFormat="1" ht="15.75">
      <c r="A732" s="49"/>
    </row>
    <row r="733" s="30" customFormat="1" ht="15.75">
      <c r="A733" s="49"/>
    </row>
    <row r="734" s="30" customFormat="1" ht="15.75">
      <c r="A734" s="49"/>
    </row>
    <row r="735" s="30" customFormat="1" ht="15.75">
      <c r="A735" s="49"/>
    </row>
    <row r="736" s="30" customFormat="1" ht="15.75">
      <c r="A736" s="49"/>
    </row>
    <row r="737" s="30" customFormat="1" ht="15.75">
      <c r="A737" s="49"/>
    </row>
    <row r="738" s="30" customFormat="1" ht="15.75">
      <c r="A738" s="49"/>
    </row>
    <row r="739" s="30" customFormat="1" ht="15.75">
      <c r="A739" s="49"/>
    </row>
    <row r="740" s="30" customFormat="1" ht="15.75">
      <c r="A740" s="49"/>
    </row>
    <row r="741" s="30" customFormat="1" ht="15.75">
      <c r="A741" s="49"/>
    </row>
    <row r="742" s="30" customFormat="1" ht="15.75">
      <c r="A742" s="49"/>
    </row>
    <row r="743" s="30" customFormat="1" ht="15.75">
      <c r="A743" s="49"/>
    </row>
    <row r="744" s="30" customFormat="1" ht="15.75">
      <c r="A744" s="49"/>
    </row>
    <row r="745" s="30" customFormat="1" ht="15.75">
      <c r="A745" s="49"/>
    </row>
    <row r="746" s="30" customFormat="1" ht="15.75">
      <c r="A746" s="49"/>
    </row>
    <row r="747" s="30" customFormat="1" ht="15.75">
      <c r="A747" s="49"/>
    </row>
    <row r="748" s="30" customFormat="1" ht="15.75">
      <c r="A748" s="49"/>
    </row>
    <row r="749" s="30" customFormat="1" ht="15.75">
      <c r="A749" s="49"/>
    </row>
    <row r="750" s="30" customFormat="1" ht="15.75">
      <c r="A750" s="49"/>
    </row>
    <row r="751" s="30" customFormat="1" ht="15.75">
      <c r="A751" s="49"/>
    </row>
    <row r="752" s="30" customFormat="1" ht="15.75">
      <c r="A752" s="49"/>
    </row>
    <row r="753" s="30" customFormat="1" ht="15.75">
      <c r="A753" s="49"/>
    </row>
    <row r="754" s="30" customFormat="1" ht="15.75">
      <c r="A754" s="49"/>
    </row>
    <row r="755" s="30" customFormat="1" ht="15.75">
      <c r="A755" s="49"/>
    </row>
    <row r="756" s="30" customFormat="1" ht="15.75">
      <c r="A756" s="49"/>
    </row>
    <row r="757" s="30" customFormat="1" ht="15.75">
      <c r="A757" s="49"/>
    </row>
    <row r="758" s="30" customFormat="1" ht="15.75">
      <c r="A758" s="49"/>
    </row>
    <row r="759" s="30" customFormat="1" ht="15.75">
      <c r="A759" s="49"/>
    </row>
    <row r="760" s="30" customFormat="1" ht="15.75">
      <c r="A760" s="49"/>
    </row>
    <row r="761" s="30" customFormat="1" ht="15.75">
      <c r="A761" s="49"/>
    </row>
    <row r="762" s="30" customFormat="1" ht="15.75">
      <c r="A762" s="49"/>
    </row>
    <row r="763" s="30" customFormat="1" ht="15.75">
      <c r="A763" s="49"/>
    </row>
    <row r="764" s="30" customFormat="1" ht="15.75">
      <c r="A764" s="49"/>
    </row>
    <row r="765" s="30" customFormat="1" ht="15.75">
      <c r="A765" s="49"/>
    </row>
    <row r="766" s="30" customFormat="1" ht="15.75">
      <c r="A766" s="49"/>
    </row>
    <row r="767" s="30" customFormat="1" ht="15.75">
      <c r="A767" s="49"/>
    </row>
    <row r="768" s="30" customFormat="1" ht="15.75">
      <c r="A768" s="49"/>
    </row>
    <row r="769" s="30" customFormat="1" ht="15.75">
      <c r="A769" s="49"/>
    </row>
    <row r="770" s="30" customFormat="1" ht="15.75">
      <c r="A770" s="49"/>
    </row>
    <row r="771" s="30" customFormat="1" ht="15.75">
      <c r="A771" s="49"/>
    </row>
    <row r="772" s="30" customFormat="1" ht="15.75">
      <c r="A772" s="49"/>
    </row>
    <row r="773" s="30" customFormat="1" ht="15.75">
      <c r="A773" s="49"/>
    </row>
    <row r="774" s="30" customFormat="1" ht="15.75">
      <c r="A774" s="49"/>
    </row>
    <row r="775" s="30" customFormat="1" ht="15.75">
      <c r="A775" s="49"/>
    </row>
    <row r="776" s="30" customFormat="1" ht="15.75">
      <c r="A776" s="49"/>
    </row>
    <row r="777" s="30" customFormat="1" ht="15.75">
      <c r="A777" s="49"/>
    </row>
    <row r="778" s="30" customFormat="1" ht="15.75">
      <c r="A778" s="49"/>
    </row>
    <row r="779" s="30" customFormat="1" ht="15.75">
      <c r="A779" s="49"/>
    </row>
    <row r="780" s="30" customFormat="1" ht="15.75">
      <c r="A780" s="49"/>
    </row>
    <row r="781" s="30" customFormat="1" ht="15.75">
      <c r="A781" s="49"/>
    </row>
    <row r="782" s="30" customFormat="1" ht="15.75">
      <c r="A782" s="49"/>
    </row>
    <row r="783" s="30" customFormat="1" ht="15.75">
      <c r="A783" s="49"/>
    </row>
    <row r="784" s="30" customFormat="1" ht="15.75">
      <c r="A784" s="49"/>
    </row>
    <row r="785" s="30" customFormat="1" ht="15.75">
      <c r="A785" s="49"/>
    </row>
    <row r="786" s="30" customFormat="1" ht="15.75">
      <c r="A786" s="49"/>
    </row>
    <row r="787" s="30" customFormat="1" ht="15.75">
      <c r="A787" s="49"/>
    </row>
    <row r="788" s="30" customFormat="1" ht="15.75">
      <c r="A788" s="49"/>
    </row>
    <row r="789" s="30" customFormat="1" ht="15.75">
      <c r="A789" s="49"/>
    </row>
    <row r="790" s="30" customFormat="1" ht="15.75">
      <c r="A790" s="49"/>
    </row>
    <row r="791" s="30" customFormat="1" ht="15.75">
      <c r="A791" s="49"/>
    </row>
    <row r="792" s="30" customFormat="1" ht="15.75">
      <c r="A792" s="49"/>
    </row>
    <row r="793" s="30" customFormat="1" ht="15.75">
      <c r="A793" s="49"/>
    </row>
    <row r="794" s="30" customFormat="1" ht="15.75">
      <c r="A794" s="49"/>
    </row>
    <row r="795" s="30" customFormat="1" ht="15.75">
      <c r="A795" s="49"/>
    </row>
    <row r="796" s="30" customFormat="1" ht="15.75">
      <c r="A796" s="49"/>
    </row>
    <row r="797" s="30" customFormat="1" ht="15.75">
      <c r="A797" s="49"/>
    </row>
    <row r="798" s="30" customFormat="1" ht="15.75">
      <c r="A798" s="49"/>
    </row>
    <row r="799" s="30" customFormat="1" ht="15.75">
      <c r="A799" s="49"/>
    </row>
    <row r="800" s="30" customFormat="1" ht="15.75">
      <c r="A800" s="49"/>
    </row>
    <row r="801" s="30" customFormat="1" ht="15.75">
      <c r="A801" s="49"/>
    </row>
    <row r="802" s="30" customFormat="1" ht="15.75">
      <c r="A802" s="49"/>
    </row>
    <row r="803" s="30" customFormat="1" ht="15.75">
      <c r="A803" s="49"/>
    </row>
    <row r="804" s="30" customFormat="1" ht="15.75">
      <c r="A804" s="49"/>
    </row>
    <row r="805" s="30" customFormat="1" ht="15.75">
      <c r="A805" s="49"/>
    </row>
    <row r="806" s="30" customFormat="1" ht="15.75">
      <c r="A806" s="49"/>
    </row>
    <row r="807" s="30" customFormat="1" ht="15.75">
      <c r="A807" s="49"/>
    </row>
    <row r="808" s="30" customFormat="1" ht="15.75">
      <c r="A808" s="49"/>
    </row>
    <row r="809" s="30" customFormat="1" ht="15.75">
      <c r="A809" s="49"/>
    </row>
    <row r="810" s="30" customFormat="1" ht="15.75">
      <c r="A810" s="49"/>
    </row>
    <row r="811" s="30" customFormat="1" ht="15.75">
      <c r="A811" s="49"/>
    </row>
    <row r="812" s="30" customFormat="1" ht="15.75">
      <c r="A812" s="49"/>
    </row>
    <row r="813" s="30" customFormat="1" ht="15.75">
      <c r="A813" s="49"/>
    </row>
    <row r="814" s="30" customFormat="1" ht="15.75">
      <c r="A814" s="49"/>
    </row>
    <row r="815" s="30" customFormat="1" ht="15.75">
      <c r="A815" s="49"/>
    </row>
    <row r="816" s="30" customFormat="1" ht="15.75">
      <c r="A816" s="49"/>
    </row>
    <row r="817" s="30" customFormat="1" ht="15.75">
      <c r="A817" s="49"/>
    </row>
    <row r="818" s="30" customFormat="1" ht="15.75">
      <c r="A818" s="49"/>
    </row>
    <row r="819" s="30" customFormat="1" ht="15.75">
      <c r="A819" s="49"/>
    </row>
    <row r="820" s="30" customFormat="1" ht="15.75">
      <c r="A820" s="49"/>
    </row>
    <row r="821" s="30" customFormat="1" ht="15.75">
      <c r="A821" s="49"/>
    </row>
    <row r="822" s="30" customFormat="1" ht="15.75">
      <c r="A822" s="49"/>
    </row>
    <row r="823" s="30" customFormat="1" ht="15.75">
      <c r="A823" s="49"/>
    </row>
    <row r="824" s="30" customFormat="1" ht="15.75">
      <c r="A824" s="49"/>
    </row>
    <row r="825" s="30" customFormat="1" ht="15.75">
      <c r="A825" s="49"/>
    </row>
    <row r="826" s="30" customFormat="1" ht="15.75">
      <c r="A826" s="49"/>
    </row>
    <row r="827" s="30" customFormat="1" ht="15.75">
      <c r="A827" s="49"/>
    </row>
    <row r="828" s="30" customFormat="1" ht="15.75">
      <c r="A828" s="49"/>
    </row>
    <row r="829" s="30" customFormat="1" ht="15.75">
      <c r="A829" s="49"/>
    </row>
    <row r="830" s="30" customFormat="1" ht="15.75">
      <c r="A830" s="49"/>
    </row>
    <row r="831" s="30" customFormat="1" ht="15.75">
      <c r="A831" s="49"/>
    </row>
    <row r="832" s="30" customFormat="1" ht="15.75">
      <c r="A832" s="49"/>
    </row>
    <row r="833" s="30" customFormat="1" ht="15.75">
      <c r="A833" s="49"/>
    </row>
    <row r="834" s="30" customFormat="1" ht="15.75">
      <c r="A834" s="49"/>
    </row>
    <row r="835" s="30" customFormat="1" ht="15.75">
      <c r="A835" s="49"/>
    </row>
    <row r="836" s="30" customFormat="1" ht="15.75">
      <c r="A836" s="49"/>
    </row>
    <row r="837" s="30" customFormat="1" ht="15.75">
      <c r="A837" s="49"/>
    </row>
    <row r="838" s="30" customFormat="1" ht="15.75">
      <c r="A838" s="49"/>
    </row>
    <row r="839" s="30" customFormat="1" ht="15.75">
      <c r="A839" s="49"/>
    </row>
    <row r="840" s="30" customFormat="1" ht="15.75">
      <c r="A840" s="49"/>
    </row>
    <row r="841" s="30" customFormat="1" ht="15.75">
      <c r="A841" s="49"/>
    </row>
    <row r="842" s="30" customFormat="1" ht="15.75">
      <c r="A842" s="49"/>
    </row>
    <row r="843" s="30" customFormat="1" ht="15.75">
      <c r="A843" s="49"/>
    </row>
    <row r="844" s="30" customFormat="1" ht="15.75">
      <c r="A844" s="49"/>
    </row>
    <row r="845" s="30" customFormat="1" ht="15.75">
      <c r="A845" s="49"/>
    </row>
    <row r="846" s="30" customFormat="1" ht="15.75">
      <c r="A846" s="49"/>
    </row>
    <row r="847" s="30" customFormat="1" ht="15.75">
      <c r="A847" s="49"/>
    </row>
    <row r="848" s="30" customFormat="1" ht="15.75">
      <c r="A848" s="49"/>
    </row>
    <row r="849" s="30" customFormat="1" ht="15.75">
      <c r="A849" s="49"/>
    </row>
    <row r="850" s="30" customFormat="1" ht="15.75">
      <c r="A850" s="49"/>
    </row>
    <row r="851" s="30" customFormat="1" ht="15.75">
      <c r="A851" s="49"/>
    </row>
    <row r="852" s="30" customFormat="1" ht="15.75">
      <c r="A852" s="49"/>
    </row>
    <row r="853" s="30" customFormat="1" ht="15.75">
      <c r="A853" s="49"/>
    </row>
    <row r="854" s="30" customFormat="1" ht="15.75">
      <c r="A854" s="49"/>
    </row>
    <row r="855" s="30" customFormat="1" ht="15.75">
      <c r="A855" s="49"/>
    </row>
    <row r="856" s="30" customFormat="1" ht="15.75">
      <c r="A856" s="49"/>
    </row>
    <row r="857" s="30" customFormat="1" ht="15.75">
      <c r="A857" s="49"/>
    </row>
    <row r="858" s="30" customFormat="1" ht="15.75">
      <c r="A858" s="49"/>
    </row>
    <row r="859" s="30" customFormat="1" ht="15.75">
      <c r="A859" s="49"/>
    </row>
    <row r="860" s="30" customFormat="1" ht="15.75">
      <c r="A860" s="49"/>
    </row>
    <row r="861" s="30" customFormat="1" ht="15.75">
      <c r="A861" s="49"/>
    </row>
    <row r="862" s="30" customFormat="1" ht="15.75">
      <c r="A862" s="49"/>
    </row>
    <row r="863" s="30" customFormat="1" ht="15.75">
      <c r="A863" s="49"/>
    </row>
    <row r="864" s="30" customFormat="1" ht="15.75">
      <c r="A864" s="49"/>
    </row>
    <row r="865" s="30" customFormat="1" ht="15.75">
      <c r="A865" s="49"/>
    </row>
    <row r="866" s="30" customFormat="1" ht="15.75">
      <c r="A866" s="49"/>
    </row>
    <row r="867" s="30" customFormat="1" ht="15.75">
      <c r="A867" s="49"/>
    </row>
    <row r="868" s="30" customFormat="1" ht="15.75">
      <c r="A868" s="49"/>
    </row>
    <row r="869" s="30" customFormat="1" ht="15.75">
      <c r="A869" s="49"/>
    </row>
    <row r="870" s="30" customFormat="1" ht="15.75">
      <c r="A870" s="49"/>
    </row>
    <row r="871" s="30" customFormat="1" ht="15.75">
      <c r="A871" s="49"/>
    </row>
    <row r="872" s="30" customFormat="1" ht="15.75">
      <c r="A872" s="49"/>
    </row>
    <row r="873" s="30" customFormat="1" ht="15.75">
      <c r="A873" s="49"/>
    </row>
    <row r="874" s="30" customFormat="1" ht="15.75">
      <c r="A874" s="49"/>
    </row>
    <row r="875" s="30" customFormat="1" ht="15.75">
      <c r="A875" s="49"/>
    </row>
    <row r="876" s="30" customFormat="1" ht="15.75">
      <c r="A876" s="49"/>
    </row>
    <row r="877" s="30" customFormat="1" ht="15.75">
      <c r="A877" s="49"/>
    </row>
    <row r="878" s="30" customFormat="1" ht="15.75">
      <c r="A878" s="49"/>
    </row>
    <row r="879" s="30" customFormat="1" ht="15.75">
      <c r="A879" s="49"/>
    </row>
    <row r="880" s="30" customFormat="1" ht="15.75">
      <c r="A880" s="49"/>
    </row>
    <row r="881" s="30" customFormat="1" ht="15.75">
      <c r="A881" s="49"/>
    </row>
    <row r="882" s="30" customFormat="1" ht="15.75">
      <c r="A882" s="49"/>
    </row>
    <row r="883" s="30" customFormat="1" ht="15.75">
      <c r="A883" s="49"/>
    </row>
    <row r="884" s="30" customFormat="1" ht="15.75">
      <c r="A884" s="49"/>
    </row>
    <row r="885" s="30" customFormat="1" ht="15.75">
      <c r="A885" s="49"/>
    </row>
    <row r="886" s="30" customFormat="1" ht="15.75">
      <c r="A886" s="49"/>
    </row>
    <row r="887" s="30" customFormat="1" ht="15.75">
      <c r="A887" s="49"/>
    </row>
    <row r="888" s="30" customFormat="1" ht="15.75">
      <c r="A888" s="49"/>
    </row>
    <row r="889" s="30" customFormat="1" ht="15.75">
      <c r="A889" s="49"/>
    </row>
    <row r="890" s="30" customFormat="1" ht="15.75">
      <c r="A890" s="49"/>
    </row>
    <row r="891" s="30" customFormat="1" ht="15.75">
      <c r="A891" s="49"/>
    </row>
    <row r="892" s="30" customFormat="1" ht="15.75">
      <c r="A892" s="49"/>
    </row>
    <row r="893" s="30" customFormat="1" ht="15.75">
      <c r="A893" s="49"/>
    </row>
    <row r="894" s="30" customFormat="1" ht="15.75">
      <c r="A894" s="49"/>
    </row>
    <row r="895" s="30" customFormat="1" ht="15.75">
      <c r="A895" s="49"/>
    </row>
    <row r="896" s="30" customFormat="1" ht="15.75">
      <c r="A896" s="49"/>
    </row>
    <row r="897" s="30" customFormat="1" ht="15.75">
      <c r="A897" s="49"/>
    </row>
    <row r="898" s="30" customFormat="1" ht="15.75">
      <c r="A898" s="49"/>
    </row>
    <row r="899" s="30" customFormat="1" ht="15.75">
      <c r="A899" s="49"/>
    </row>
    <row r="900" s="30" customFormat="1" ht="15.75">
      <c r="A900" s="49"/>
    </row>
    <row r="901" s="30" customFormat="1" ht="15.75">
      <c r="A901" s="49"/>
    </row>
    <row r="902" s="30" customFormat="1" ht="15.75">
      <c r="A902" s="49"/>
    </row>
    <row r="903" s="30" customFormat="1" ht="15.75">
      <c r="A903" s="49"/>
    </row>
    <row r="904" s="30" customFormat="1" ht="15.75">
      <c r="A904" s="49"/>
    </row>
    <row r="905" s="30" customFormat="1" ht="15.75">
      <c r="A905" s="49"/>
    </row>
    <row r="906" s="30" customFormat="1" ht="15.75">
      <c r="A906" s="49"/>
    </row>
    <row r="907" s="30" customFormat="1" ht="15.75">
      <c r="A907" s="49"/>
    </row>
    <row r="908" s="30" customFormat="1" ht="15.75">
      <c r="A908" s="49"/>
    </row>
    <row r="909" s="30" customFormat="1" ht="15.75">
      <c r="A909" s="49"/>
    </row>
    <row r="910" s="30" customFormat="1" ht="15.75">
      <c r="A910" s="49"/>
    </row>
    <row r="911" s="30" customFormat="1" ht="15.75">
      <c r="A911" s="49"/>
    </row>
    <row r="912" s="30" customFormat="1" ht="15.75">
      <c r="A912" s="49"/>
    </row>
    <row r="913" s="30" customFormat="1" ht="15.75">
      <c r="A913" s="49"/>
    </row>
    <row r="914" s="30" customFormat="1" ht="15.75">
      <c r="A914" s="49"/>
    </row>
    <row r="915" s="30" customFormat="1" ht="15.75">
      <c r="A915" s="49"/>
    </row>
    <row r="916" s="30" customFormat="1" ht="15.75">
      <c r="A916" s="49"/>
    </row>
    <row r="917" s="30" customFormat="1" ht="15.75">
      <c r="A917" s="49"/>
    </row>
    <row r="918" s="30" customFormat="1" ht="15.75">
      <c r="A918" s="49"/>
    </row>
    <row r="919" s="30" customFormat="1" ht="15.75">
      <c r="A919" s="49"/>
    </row>
    <row r="920" s="30" customFormat="1" ht="15.75">
      <c r="A920" s="49"/>
    </row>
    <row r="921" s="30" customFormat="1" ht="15.75">
      <c r="A921" s="49"/>
    </row>
    <row r="922" s="30" customFormat="1" ht="15.75">
      <c r="A922" s="49"/>
    </row>
    <row r="923" s="30" customFormat="1" ht="15.75">
      <c r="A923" s="49"/>
    </row>
    <row r="924" s="30" customFormat="1" ht="15.75">
      <c r="A924" s="49"/>
    </row>
    <row r="925" s="30" customFormat="1" ht="15.75">
      <c r="A925" s="49"/>
    </row>
    <row r="926" s="30" customFormat="1" ht="15.75">
      <c r="A926" s="49"/>
    </row>
    <row r="927" s="30" customFormat="1" ht="15.75">
      <c r="A927" s="49"/>
    </row>
    <row r="928" s="30" customFormat="1" ht="15.75">
      <c r="A928" s="49"/>
    </row>
    <row r="929" s="30" customFormat="1" ht="15.75">
      <c r="A929" s="49"/>
    </row>
    <row r="930" s="30" customFormat="1" ht="15.75">
      <c r="A930" s="49"/>
    </row>
    <row r="931" s="30" customFormat="1" ht="15.75">
      <c r="A931" s="49"/>
    </row>
    <row r="932" s="30" customFormat="1" ht="15.75">
      <c r="A932" s="49"/>
    </row>
    <row r="933" s="30" customFormat="1" ht="15.75">
      <c r="A933" s="49"/>
    </row>
    <row r="934" s="30" customFormat="1" ht="15.75">
      <c r="A934" s="49"/>
    </row>
    <row r="935" s="30" customFormat="1" ht="15.75">
      <c r="A935" s="49"/>
    </row>
    <row r="936" s="30" customFormat="1" ht="15.75">
      <c r="A936" s="49"/>
    </row>
    <row r="937" s="30" customFormat="1" ht="15.75">
      <c r="A937" s="49"/>
    </row>
    <row r="938" s="30" customFormat="1" ht="15.75">
      <c r="A938" s="49"/>
    </row>
    <row r="939" s="30" customFormat="1" ht="15.75">
      <c r="A939" s="49"/>
    </row>
    <row r="940" s="30" customFormat="1" ht="15.75">
      <c r="A940" s="49"/>
    </row>
    <row r="941" s="30" customFormat="1" ht="15.75">
      <c r="A941" s="49"/>
    </row>
    <row r="942" s="30" customFormat="1" ht="15.75">
      <c r="A942" s="49"/>
    </row>
    <row r="943" s="30" customFormat="1" ht="15.75">
      <c r="A943" s="49"/>
    </row>
    <row r="944" s="30" customFormat="1" ht="15.75">
      <c r="A944" s="49"/>
    </row>
    <row r="945" s="30" customFormat="1" ht="15.75">
      <c r="A945" s="49"/>
    </row>
    <row r="946" s="30" customFormat="1" ht="15.75">
      <c r="A946" s="49"/>
    </row>
    <row r="947" s="30" customFormat="1" ht="15.75">
      <c r="A947" s="49"/>
    </row>
    <row r="948" s="30" customFormat="1" ht="15.75">
      <c r="A948" s="49"/>
    </row>
    <row r="949" s="30" customFormat="1" ht="15.75">
      <c r="A949" s="49"/>
    </row>
    <row r="950" s="30" customFormat="1" ht="15.75">
      <c r="A950" s="49"/>
    </row>
    <row r="951" s="30" customFormat="1" ht="15.75">
      <c r="A951" s="49"/>
    </row>
    <row r="952" s="30" customFormat="1" ht="15.75">
      <c r="A952" s="49"/>
    </row>
    <row r="953" s="30" customFormat="1" ht="15.75">
      <c r="A953" s="49"/>
    </row>
    <row r="954" s="30" customFormat="1" ht="15.75">
      <c r="A954" s="49"/>
    </row>
    <row r="955" s="30" customFormat="1" ht="15.75">
      <c r="A955" s="49"/>
    </row>
    <row r="956" s="30" customFormat="1" ht="15.75">
      <c r="A956" s="49"/>
    </row>
    <row r="957" s="30" customFormat="1" ht="15.75">
      <c r="A957" s="49"/>
    </row>
    <row r="958" s="30" customFormat="1" ht="15.75">
      <c r="A958" s="49"/>
    </row>
    <row r="959" s="30" customFormat="1" ht="15.75">
      <c r="A959" s="49"/>
    </row>
    <row r="960" s="30" customFormat="1" ht="15.75">
      <c r="A960" s="49"/>
    </row>
    <row r="961" s="30" customFormat="1" ht="15.75">
      <c r="A961" s="49"/>
    </row>
    <row r="962" s="30" customFormat="1" ht="15.75">
      <c r="A962" s="49"/>
    </row>
    <row r="963" s="30" customFormat="1" ht="15.75">
      <c r="A963" s="49"/>
    </row>
    <row r="964" s="30" customFormat="1" ht="15.75">
      <c r="A964" s="49"/>
    </row>
    <row r="965" s="30" customFormat="1" ht="15.75">
      <c r="A965" s="49"/>
    </row>
    <row r="966" s="30" customFormat="1" ht="15.75">
      <c r="A966" s="49"/>
    </row>
    <row r="967" s="30" customFormat="1" ht="15.75">
      <c r="A967" s="49"/>
    </row>
    <row r="968" s="30" customFormat="1" ht="15.75">
      <c r="A968" s="49"/>
    </row>
    <row r="969" s="30" customFormat="1" ht="15.75">
      <c r="A969" s="49"/>
    </row>
    <row r="970" s="30" customFormat="1" ht="15.75">
      <c r="A970" s="49"/>
    </row>
    <row r="971" s="30" customFormat="1" ht="15.75">
      <c r="A971" s="49"/>
    </row>
    <row r="972" s="30" customFormat="1" ht="15.75">
      <c r="A972" s="49"/>
    </row>
    <row r="973" s="30" customFormat="1" ht="15.75">
      <c r="A973" s="49"/>
    </row>
    <row r="974" s="30" customFormat="1" ht="15.75">
      <c r="A974" s="49"/>
    </row>
    <row r="975" s="30" customFormat="1" ht="15.75">
      <c r="A975" s="49"/>
    </row>
    <row r="976" s="30" customFormat="1" ht="15.75">
      <c r="A976" s="49"/>
    </row>
    <row r="977" s="30" customFormat="1" ht="15.75">
      <c r="A977" s="49"/>
    </row>
    <row r="978" s="30" customFormat="1" ht="15.75">
      <c r="A978" s="49"/>
    </row>
    <row r="979" s="30" customFormat="1" ht="15.75">
      <c r="A979" s="49"/>
    </row>
    <row r="980" s="30" customFormat="1" ht="15.75">
      <c r="A980" s="49"/>
    </row>
    <row r="981" s="30" customFormat="1" ht="15.75">
      <c r="A981" s="49"/>
    </row>
    <row r="982" s="30" customFormat="1" ht="15.75">
      <c r="A982" s="49"/>
    </row>
    <row r="983" s="30" customFormat="1" ht="15.75">
      <c r="A983" s="49"/>
    </row>
    <row r="984" s="30" customFormat="1" ht="15.75">
      <c r="A984" s="49"/>
    </row>
    <row r="985" s="30" customFormat="1" ht="15.75">
      <c r="A985" s="49"/>
    </row>
    <row r="986" s="30" customFormat="1" ht="15.75">
      <c r="A986" s="49"/>
    </row>
    <row r="987" s="30" customFormat="1" ht="15.75">
      <c r="A987" s="49"/>
    </row>
    <row r="988" s="30" customFormat="1" ht="15.75">
      <c r="A988" s="49"/>
    </row>
    <row r="989" s="30" customFormat="1" ht="15.75">
      <c r="A989" s="49"/>
    </row>
    <row r="990" s="30" customFormat="1" ht="15.75">
      <c r="A990" s="49"/>
    </row>
    <row r="991" s="30" customFormat="1" ht="15.75">
      <c r="A991" s="49"/>
    </row>
    <row r="992" s="30" customFormat="1" ht="15.75">
      <c r="A992" s="49"/>
    </row>
    <row r="993" s="30" customFormat="1" ht="15.75">
      <c r="A993" s="49"/>
    </row>
    <row r="994" s="30" customFormat="1" ht="15.75">
      <c r="A994" s="49"/>
    </row>
    <row r="995" s="30" customFormat="1" ht="15.75">
      <c r="A995" s="49"/>
    </row>
    <row r="996" s="30" customFormat="1" ht="15.75">
      <c r="A996" s="49"/>
    </row>
    <row r="997" s="30" customFormat="1" ht="15.75">
      <c r="A997" s="49"/>
    </row>
    <row r="998" s="30" customFormat="1" ht="15.75">
      <c r="A998" s="49"/>
    </row>
    <row r="999" s="30" customFormat="1" ht="15.75">
      <c r="A999" s="49"/>
    </row>
    <row r="1000" s="30" customFormat="1" ht="15.75">
      <c r="A1000" s="49"/>
    </row>
    <row r="1001" s="30" customFormat="1" ht="15.75">
      <c r="A1001" s="49"/>
    </row>
    <row r="1002" s="30" customFormat="1" ht="15.75">
      <c r="A1002" s="49"/>
    </row>
    <row r="1003" s="30" customFormat="1" ht="15.75">
      <c r="A1003" s="49"/>
    </row>
    <row r="1004" s="30" customFormat="1" ht="15.75">
      <c r="A1004" s="49"/>
    </row>
    <row r="1005" s="30" customFormat="1" ht="15.75">
      <c r="A1005" s="49"/>
    </row>
    <row r="1006" s="30" customFormat="1" ht="15.75">
      <c r="A1006" s="49"/>
    </row>
    <row r="1007" s="30" customFormat="1" ht="15.75">
      <c r="A1007" s="49"/>
    </row>
    <row r="1008" s="30" customFormat="1" ht="15.75">
      <c r="A1008" s="49"/>
    </row>
    <row r="1009" s="30" customFormat="1" ht="15.75">
      <c r="A1009" s="49"/>
    </row>
    <row r="1010" s="30" customFormat="1" ht="15.75">
      <c r="A1010" s="49"/>
    </row>
    <row r="1011" s="30" customFormat="1" ht="15.75">
      <c r="A1011" s="49"/>
    </row>
    <row r="1012" s="30" customFormat="1" ht="15.75">
      <c r="A1012" s="49"/>
    </row>
    <row r="1013" s="30" customFormat="1" ht="15.75">
      <c r="A1013" s="49"/>
    </row>
    <row r="1014" s="30" customFormat="1" ht="15.75">
      <c r="A1014" s="49"/>
    </row>
    <row r="1015" s="30" customFormat="1" ht="15.75">
      <c r="A1015" s="49"/>
    </row>
    <row r="1016" s="30" customFormat="1" ht="15.75">
      <c r="A1016" s="49"/>
    </row>
    <row r="1017" s="30" customFormat="1" ht="15.75">
      <c r="A1017" s="49"/>
    </row>
    <row r="1018" s="30" customFormat="1" ht="15.75">
      <c r="A1018" s="49"/>
    </row>
    <row r="1019" s="30" customFormat="1" ht="15.75">
      <c r="A1019" s="49"/>
    </row>
    <row r="1020" s="30" customFormat="1" ht="15.75">
      <c r="A1020" s="49"/>
    </row>
    <row r="1021" s="30" customFormat="1" ht="15.75">
      <c r="A1021" s="49"/>
    </row>
    <row r="1022" s="30" customFormat="1" ht="15.75">
      <c r="A1022" s="49"/>
    </row>
    <row r="1023" s="30" customFormat="1" ht="15.75">
      <c r="A1023" s="49"/>
    </row>
    <row r="1024" s="30" customFormat="1" ht="15.75">
      <c r="A1024" s="49"/>
    </row>
    <row r="1025" s="30" customFormat="1" ht="15.75">
      <c r="A1025" s="49"/>
    </row>
    <row r="1026" s="30" customFormat="1" ht="15.75">
      <c r="A1026" s="49"/>
    </row>
    <row r="1027" s="30" customFormat="1" ht="15.75">
      <c r="A1027" s="49"/>
    </row>
    <row r="1028" s="30" customFormat="1" ht="15.75">
      <c r="A1028" s="49"/>
    </row>
    <row r="1029" s="30" customFormat="1" ht="15.75">
      <c r="A1029" s="49"/>
    </row>
    <row r="1030" s="30" customFormat="1" ht="15.75">
      <c r="A1030" s="49"/>
    </row>
    <row r="1031" s="30" customFormat="1" ht="15.75">
      <c r="A1031" s="49"/>
    </row>
    <row r="1032" s="30" customFormat="1" ht="15.75">
      <c r="A1032" s="49"/>
    </row>
    <row r="1033" s="30" customFormat="1" ht="15.75">
      <c r="A1033" s="49"/>
    </row>
    <row r="1034" s="30" customFormat="1" ht="15.75">
      <c r="A1034" s="49"/>
    </row>
    <row r="1035" s="30" customFormat="1" ht="15.75">
      <c r="A1035" s="49"/>
    </row>
    <row r="1036" s="30" customFormat="1" ht="15.75">
      <c r="A1036" s="49"/>
    </row>
    <row r="1037" s="30" customFormat="1" ht="15.75">
      <c r="A1037" s="49"/>
    </row>
    <row r="1038" s="30" customFormat="1" ht="15.75">
      <c r="A1038" s="49"/>
    </row>
    <row r="1039" s="30" customFormat="1" ht="15.75">
      <c r="A1039" s="49"/>
    </row>
    <row r="1040" s="30" customFormat="1" ht="15.75">
      <c r="A1040" s="49"/>
    </row>
    <row r="1041" s="30" customFormat="1" ht="15.75">
      <c r="A1041" s="49"/>
    </row>
    <row r="1042" s="30" customFormat="1" ht="15.75">
      <c r="A1042" s="49"/>
    </row>
    <row r="1043" s="30" customFormat="1" ht="15.75">
      <c r="A1043" s="49"/>
    </row>
    <row r="1044" s="30" customFormat="1" ht="15.75">
      <c r="A1044" s="49"/>
    </row>
    <row r="1045" s="30" customFormat="1" ht="15.75">
      <c r="A1045" s="49"/>
    </row>
    <row r="1046" s="30" customFormat="1" ht="15.75">
      <c r="A1046" s="49"/>
    </row>
    <row r="1047" s="30" customFormat="1" ht="15.75">
      <c r="A1047" s="49"/>
    </row>
    <row r="1048" s="30" customFormat="1" ht="15.75">
      <c r="A1048" s="49"/>
    </row>
    <row r="1049" s="30" customFormat="1" ht="15.75">
      <c r="A1049" s="49"/>
    </row>
    <row r="1050" s="30" customFormat="1" ht="15.75">
      <c r="A1050" s="49"/>
    </row>
    <row r="1051" s="30" customFormat="1" ht="15.75">
      <c r="A1051" s="49"/>
    </row>
    <row r="1052" s="30" customFormat="1" ht="15.75">
      <c r="A1052" s="49"/>
    </row>
    <row r="1053" s="30" customFormat="1" ht="15.75">
      <c r="A1053" s="49"/>
    </row>
    <row r="1054" s="30" customFormat="1" ht="15.75">
      <c r="A1054" s="49"/>
    </row>
    <row r="1055" s="30" customFormat="1" ht="15.75">
      <c r="A1055" s="49"/>
    </row>
    <row r="1056" s="30" customFormat="1" ht="15.75">
      <c r="A1056" s="49"/>
    </row>
    <row r="1057" s="30" customFormat="1" ht="15.75">
      <c r="A1057" s="49"/>
    </row>
    <row r="1058" s="30" customFormat="1" ht="15.75">
      <c r="A1058" s="49"/>
    </row>
    <row r="1059" s="30" customFormat="1" ht="15.75">
      <c r="A1059" s="49"/>
    </row>
    <row r="1060" s="30" customFormat="1" ht="15.75">
      <c r="A1060" s="49"/>
    </row>
    <row r="1061" s="30" customFormat="1" ht="15.75">
      <c r="A1061" s="49"/>
    </row>
    <row r="1062" s="30" customFormat="1" ht="15.75">
      <c r="A1062" s="49"/>
    </row>
    <row r="1063" s="30" customFormat="1" ht="15.75">
      <c r="A1063" s="49"/>
    </row>
    <row r="1064" s="30" customFormat="1" ht="15.75">
      <c r="A1064" s="49"/>
    </row>
    <row r="1065" s="30" customFormat="1" ht="15.75">
      <c r="A1065" s="49"/>
    </row>
    <row r="1066" s="30" customFormat="1" ht="15.75">
      <c r="A1066" s="49"/>
    </row>
    <row r="1067" s="30" customFormat="1" ht="15.75">
      <c r="A1067" s="49"/>
    </row>
    <row r="1068" s="30" customFormat="1" ht="15.75">
      <c r="A1068" s="49"/>
    </row>
    <row r="1069" s="30" customFormat="1" ht="15.75">
      <c r="A1069" s="49"/>
    </row>
    <row r="1070" s="30" customFormat="1" ht="15.75">
      <c r="A1070" s="49"/>
    </row>
    <row r="1071" s="30" customFormat="1" ht="15.75">
      <c r="A1071" s="49"/>
    </row>
    <row r="1072" s="30" customFormat="1" ht="15.75">
      <c r="A1072" s="49"/>
    </row>
    <row r="1073" s="30" customFormat="1" ht="15.75">
      <c r="A1073" s="49"/>
    </row>
    <row r="1074" s="30" customFormat="1" ht="15.75">
      <c r="A1074" s="49"/>
    </row>
    <row r="1075" s="30" customFormat="1" ht="15.75">
      <c r="A1075" s="49"/>
    </row>
    <row r="1076" s="30" customFormat="1" ht="15.75">
      <c r="A1076" s="49"/>
    </row>
    <row r="1077" s="30" customFormat="1" ht="15.75">
      <c r="A1077" s="49"/>
    </row>
    <row r="1078" s="30" customFormat="1" ht="15.75">
      <c r="A1078" s="49"/>
    </row>
    <row r="1079" s="30" customFormat="1" ht="15.75">
      <c r="A1079" s="49"/>
    </row>
    <row r="1080" s="30" customFormat="1" ht="15.75">
      <c r="A1080" s="49"/>
    </row>
    <row r="1081" s="30" customFormat="1" ht="15.75">
      <c r="A1081" s="49"/>
    </row>
    <row r="1082" s="30" customFormat="1" ht="15.75">
      <c r="A1082" s="49"/>
    </row>
    <row r="1083" s="30" customFormat="1" ht="15.75">
      <c r="A1083" s="49"/>
    </row>
    <row r="1084" s="30" customFormat="1" ht="15.75">
      <c r="A1084" s="49"/>
    </row>
    <row r="1085" s="30" customFormat="1" ht="15.75">
      <c r="A1085" s="49"/>
    </row>
    <row r="1086" s="30" customFormat="1" ht="15.75">
      <c r="A1086" s="49"/>
    </row>
    <row r="1087" s="30" customFormat="1" ht="15.75">
      <c r="A1087" s="49"/>
    </row>
    <row r="1088" s="30" customFormat="1" ht="15.75">
      <c r="A1088" s="49"/>
    </row>
    <row r="1089" s="30" customFormat="1" ht="15.75">
      <c r="A1089" s="49"/>
    </row>
    <row r="1090" s="30" customFormat="1" ht="15.75">
      <c r="A1090" s="49"/>
    </row>
    <row r="1091" s="30" customFormat="1" ht="15.75">
      <c r="A1091" s="49"/>
    </row>
    <row r="1092" s="30" customFormat="1" ht="15.75">
      <c r="A1092" s="49"/>
    </row>
    <row r="1093" s="30" customFormat="1" ht="15.75">
      <c r="A1093" s="49"/>
    </row>
    <row r="1094" s="30" customFormat="1" ht="15.75">
      <c r="A1094" s="49"/>
    </row>
    <row r="1095" s="30" customFormat="1" ht="15.75">
      <c r="A1095" s="49"/>
    </row>
    <row r="1096" s="30" customFormat="1" ht="15.75">
      <c r="A1096" s="49"/>
    </row>
    <row r="1097" s="30" customFormat="1" ht="15.75">
      <c r="A1097" s="49"/>
    </row>
    <row r="1098" s="30" customFormat="1" ht="15.75">
      <c r="A1098" s="49"/>
    </row>
    <row r="1099" s="30" customFormat="1" ht="15.75">
      <c r="A1099" s="49"/>
    </row>
    <row r="1100" s="30" customFormat="1" ht="15.75">
      <c r="A1100" s="49"/>
    </row>
    <row r="1101" s="30" customFormat="1" ht="15.75">
      <c r="A1101" s="49"/>
    </row>
    <row r="1102" s="30" customFormat="1" ht="15.75">
      <c r="A1102" s="49"/>
    </row>
    <row r="1103" s="30" customFormat="1" ht="15.75">
      <c r="A1103" s="49"/>
    </row>
    <row r="1104" s="30" customFormat="1" ht="15.75">
      <c r="A1104" s="49"/>
    </row>
    <row r="1105" s="30" customFormat="1" ht="15.75">
      <c r="A1105" s="49"/>
    </row>
    <row r="1106" s="30" customFormat="1" ht="15.75">
      <c r="A1106" s="49"/>
    </row>
    <row r="1107" s="30" customFormat="1" ht="15.75">
      <c r="A1107" s="49"/>
    </row>
    <row r="1108" s="30" customFormat="1" ht="15.75">
      <c r="A1108" s="49"/>
    </row>
    <row r="1109" s="30" customFormat="1" ht="15.75">
      <c r="A1109" s="49"/>
    </row>
    <row r="1110" s="30" customFormat="1" ht="15.75">
      <c r="A1110" s="49"/>
    </row>
    <row r="1111" s="30" customFormat="1" ht="15.75">
      <c r="A1111" s="49"/>
    </row>
    <row r="1112" s="30" customFormat="1" ht="15.75">
      <c r="A1112" s="49"/>
    </row>
    <row r="1113" s="30" customFormat="1" ht="15.75">
      <c r="A1113" s="49"/>
    </row>
    <row r="1114" s="30" customFormat="1" ht="15.75">
      <c r="A1114" s="49"/>
    </row>
    <row r="1115" s="30" customFormat="1" ht="15.75">
      <c r="A1115" s="49"/>
    </row>
    <row r="1116" s="30" customFormat="1" ht="15.75">
      <c r="A1116" s="49"/>
    </row>
    <row r="1117" s="30" customFormat="1" ht="15.75">
      <c r="A1117" s="49"/>
    </row>
    <row r="1118" s="30" customFormat="1" ht="15.75">
      <c r="A1118" s="49"/>
    </row>
    <row r="1119" s="30" customFormat="1" ht="15.75">
      <c r="A1119" s="49"/>
    </row>
    <row r="1120" s="30" customFormat="1" ht="15.75">
      <c r="A1120" s="49"/>
    </row>
    <row r="1121" s="30" customFormat="1" ht="15.75">
      <c r="A1121" s="49"/>
    </row>
    <row r="1122" s="30" customFormat="1" ht="15.75">
      <c r="A1122" s="49"/>
    </row>
    <row r="1123" s="30" customFormat="1" ht="15.75">
      <c r="A1123" s="49"/>
    </row>
    <row r="1124" s="30" customFormat="1" ht="15.75">
      <c r="A1124" s="49"/>
    </row>
    <row r="1125" s="30" customFormat="1" ht="15.75">
      <c r="A1125" s="49"/>
    </row>
    <row r="1126" s="30" customFormat="1" ht="15.75">
      <c r="A1126" s="49"/>
    </row>
    <row r="1127" s="30" customFormat="1" ht="15.75">
      <c r="A1127" s="49"/>
    </row>
    <row r="1128" s="30" customFormat="1" ht="15.75">
      <c r="A1128" s="49"/>
    </row>
    <row r="1129" s="30" customFormat="1" ht="15.75">
      <c r="A1129" s="49"/>
    </row>
    <row r="1130" s="30" customFormat="1" ht="15.75">
      <c r="A1130" s="49"/>
    </row>
    <row r="1131" s="30" customFormat="1" ht="15.75">
      <c r="A1131" s="49"/>
    </row>
    <row r="1132" s="30" customFormat="1" ht="15.75">
      <c r="A1132" s="49"/>
    </row>
    <row r="1133" s="30" customFormat="1" ht="15.75">
      <c r="A1133" s="49"/>
    </row>
    <row r="1134" s="30" customFormat="1" ht="15.75">
      <c r="A1134" s="49"/>
    </row>
    <row r="1135" s="30" customFormat="1" ht="15.75">
      <c r="A1135" s="49"/>
    </row>
    <row r="1136" s="30" customFormat="1" ht="15.75">
      <c r="A1136" s="49"/>
    </row>
    <row r="1137" s="30" customFormat="1" ht="15.75">
      <c r="A1137" s="49"/>
    </row>
    <row r="1138" s="30" customFormat="1" ht="15.75">
      <c r="A1138" s="49"/>
    </row>
    <row r="1139" s="30" customFormat="1" ht="15.75">
      <c r="A1139" s="49"/>
    </row>
    <row r="1140" s="30" customFormat="1" ht="15.75">
      <c r="A1140" s="49"/>
    </row>
    <row r="1141" s="30" customFormat="1" ht="15.75">
      <c r="A1141" s="49"/>
    </row>
    <row r="1142" s="30" customFormat="1" ht="15.75">
      <c r="A1142" s="49"/>
    </row>
    <row r="1143" s="30" customFormat="1" ht="15.75">
      <c r="A1143" s="49"/>
    </row>
    <row r="1144" s="30" customFormat="1" ht="15.75">
      <c r="A1144" s="49"/>
    </row>
  </sheetData>
  <sheetProtection password="FA9C" sheet="1" formatColumns="0" formatRows="0" sort="0"/>
  <mergeCells count="4">
    <mergeCell ref="A4:G4"/>
    <mergeCell ref="A6:G6"/>
    <mergeCell ref="A3:G3"/>
    <mergeCell ref="A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2016-11-03T06:58:06Z</cp:lastPrinted>
  <dcterms:created xsi:type="dcterms:W3CDTF">1996-10-08T23:32:33Z</dcterms:created>
  <dcterms:modified xsi:type="dcterms:W3CDTF">2016-11-03T07:08:37Z</dcterms:modified>
  <cp:category/>
  <cp:version/>
  <cp:contentType/>
  <cp:contentStatus/>
</cp:coreProperties>
</file>