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65386" windowWidth="14505" windowHeight="13140" tabRatio="808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передача'!$G$66:$J$66</definedName>
    <definedName name="EE_TOTAL_DISBALANCE">'46 - передача'!$F$66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'REESTR_ORG'!$T$418:$T$505</definedName>
    <definedName name="potr_name">'REESTR_ORG'!$AF$418</definedName>
    <definedName name="POWER_DISBALANCE">'46 - передача'!$G$116:$J$116</definedName>
    <definedName name="POWER_TOTAL_DISBALANCE">'46 - передача'!$F$116</definedName>
    <definedName name="REESTR_TEMP">'REESTR'!$A$2:$C$65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передача'!$C$120</definedName>
    <definedName name="ROW_MARKER_2">'46 - передача'!$C$138</definedName>
    <definedName name="sbwt_name">'REESTR_ORG'!$H$418:$H$504</definedName>
    <definedName name="sbwt_name_o">'REESTR_ORG'!$AN$418:$AN$505</definedName>
    <definedName name="sbwt_name_oep">'REESTR_ORG'!$AR$418:$AR$505</definedName>
    <definedName name="sbwt_name_p">'REESTR_ORG'!$P$418:$P$505</definedName>
    <definedName name="sbwt_post_name">'REESTR_ORG'!$AJ$418:$AJ$591</definedName>
    <definedName name="title_post_name">'REESTR_ORG'!$X$418:$Z$505</definedName>
    <definedName name="title_sbwt_name">'REESTR_ORG'!$L$418:$N$504</definedName>
    <definedName name="title_tso_name">'REESTR_ORG'!$D$418:$F$562</definedName>
    <definedName name="tso_name">'REESTR_ORG'!$A$418:$A$562</definedName>
    <definedName name="tso_name_p">'REESTR_ORG'!$AB$418:$AB$650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<sst xmlns="http://schemas.openxmlformats.org/spreadsheetml/2006/main" count="7343" uniqueCount="837">
  <si>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</si>
  <si>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</si>
  <si>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</si>
  <si>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</si>
  <si>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</si>
  <si>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</si>
  <si>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</si>
  <si>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</si>
  <si>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</si>
  <si>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</si>
  <si>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</si>
  <si>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</si>
  <si>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</si>
  <si>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</si>
  <si>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</si>
  <si>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</si>
  <si>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</si>
  <si>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</si>
  <si>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</si>
  <si>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</si>
  <si>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</si>
  <si>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</si>
  <si>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</si>
  <si>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</si>
  <si>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</si>
  <si>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</si>
  <si>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</si>
  <si>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</si>
  <si>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</si>
  <si>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</si>
  <si>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</si>
  <si>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</si>
  <si>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</si>
  <si>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</si>
  <si>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</si>
  <si>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</si>
  <si>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</si>
  <si>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</si>
  <si>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</si>
  <si>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</si>
  <si>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</si>
  <si>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</si>
  <si>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</si>
  <si>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</si>
  <si>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</si>
  <si>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</si>
  <si>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</si>
  <si>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</si>
  <si>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</si>
  <si>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</si>
  <si>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</si>
  <si>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</si>
  <si>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</si>
  <si>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</si>
  <si>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</si>
  <si>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</si>
  <si>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</si>
  <si>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</si>
  <si>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</si>
  <si>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</si>
  <si>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</si>
  <si>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</si>
  <si>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</si>
  <si>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</si>
  <si>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</si>
  <si>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</si>
  <si>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</si>
  <si>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</si>
  <si>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</si>
  <si>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</si>
  <si>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</si>
  <si>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</si>
  <si>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</si>
  <si>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</si>
  <si>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</si>
  <si>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</si>
  <si>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</si>
  <si>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</si>
  <si>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</si>
  <si>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</si>
  <si>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</si>
  <si>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</si>
  <si>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</si>
  <si>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</si>
  <si>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</si>
  <si>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</si>
  <si>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</si>
  <si>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</si>
  <si>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</si>
  <si>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</si>
  <si>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</si>
  <si>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</si>
  <si>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</si>
  <si>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</si>
  <si>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</si>
  <si>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</si>
  <si>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</si>
  <si>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</si>
  <si>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</si>
  <si>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</si>
  <si>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</si>
  <si>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</si>
  <si>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</si>
  <si>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</si>
  <si>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</si>
  <si>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</si>
  <si>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</si>
  <si>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</si>
  <si>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</si>
  <si>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</si>
  <si>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</si>
  <si>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</si>
  <si>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</si>
  <si>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</si>
  <si>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</si>
  <si>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</si>
  <si>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</si>
  <si>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</si>
  <si>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</si>
  <si>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</si>
  <si>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</si>
  <si>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</si>
  <si>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</si>
  <si>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</si>
  <si>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</si>
  <si>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</si>
  <si>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</si>
  <si>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</si>
  <si>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</si>
  <si>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</si>
  <si>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</si>
  <si>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</si>
  <si>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</si>
  <si>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</si>
  <si>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</si>
  <si>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</si>
  <si>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</si>
  <si>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</si>
  <si>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</si>
  <si>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</si>
  <si>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</si>
  <si>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</si>
  <si>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</si>
  <si>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</si>
  <si>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</si>
  <si>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</si>
  <si>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</si>
  <si>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</si>
  <si>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</si>
  <si>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</si>
  <si>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</si>
  <si>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</si>
  <si>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</si>
  <si>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</si>
  <si>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</si>
  <si>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</si>
  <si>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</si>
  <si>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</si>
  <si>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</si>
  <si>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</si>
  <si>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</si>
  <si>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</si>
  <si>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</si>
  <si>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</si>
  <si>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</si>
  <si>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</si>
  <si>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</si>
  <si>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</si>
  <si>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</si>
  <si>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</si>
  <si>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</si>
  <si>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</si>
  <si>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</si>
  <si>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</si>
  <si>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</si>
  <si>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</si>
  <si>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</si>
  <si>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</si>
  <si>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</si>
  <si>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</si>
  <si>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</si>
  <si>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</si>
  <si>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</si>
  <si>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</si>
  <si>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</si>
  <si>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</si>
  <si>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</si>
  <si>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</si>
  <si>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</si>
  <si>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</si>
  <si>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</si>
  <si>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</si>
  <si>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</si>
  <si>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</si>
  <si>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</si>
  <si>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</si>
  <si>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</si>
  <si>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</si>
  <si>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</si>
  <si>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</si>
  <si>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</si>
  <si>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</si>
  <si>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</si>
  <si>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</si>
  <si>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</si>
  <si>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</si>
  <si>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</si>
  <si>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</si>
  <si>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</si>
  <si>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</si>
  <si>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</si>
  <si>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</si>
  <si>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</si>
  <si>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</si>
  <si>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</si>
  <si>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</si>
  <si>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</si>
  <si>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</si>
  <si>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</si>
  <si>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</si>
  <si>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</si>
  <si>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</si>
  <si>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</si>
  <si>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</si>
  <si>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</si>
  <si>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</si>
  <si>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</si>
  <si>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</si>
  <si>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</si>
  <si>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</si>
  <si>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</si>
  <si>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</si>
  <si>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</si>
  <si>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</si>
  <si>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</si>
  <si>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</si>
  <si>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</si>
  <si>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</si>
  <si>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</si>
  <si>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</si>
  <si>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</si>
  <si>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</si>
  <si>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</si>
  <si>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</si>
  <si>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</si>
  <si>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</si>
  <si>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</si>
  <si>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</si>
  <si>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</si>
  <si>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</si>
  <si>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</si>
  <si>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</si>
  <si>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</si>
  <si>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</si>
  <si>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</si>
  <si>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</si>
  <si>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</si>
  <si>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</si>
  <si>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</si>
  <si>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</si>
  <si>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</si>
  <si>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</si>
  <si>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</si>
  <si>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</si>
  <si>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</si>
  <si>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</si>
  <si>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</si>
  <si>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</si>
  <si>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</si>
  <si>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</si>
  <si>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</si>
  <si>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</si>
  <si>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</si>
  <si>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</si>
  <si>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</si>
  <si>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</si>
  <si>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</si>
  <si>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</si>
  <si>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</si>
  <si>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</si>
  <si>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</si>
  <si>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7205011944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</si>
  <si>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</si>
  <si>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</si>
  <si>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</si>
  <si>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</si>
  <si>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</si>
  <si>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</si>
  <si>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</si>
  <si>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</si>
  <si>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</si>
  <si>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</si>
  <si>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</si>
  <si>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</si>
  <si>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</si>
  <si>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</si>
  <si>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</si>
  <si>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</si>
  <si>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</si>
  <si>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</si>
  <si>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</si>
  <si>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</si>
  <si>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</si>
  <si>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</si>
  <si>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</si>
  <si>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</si>
  <si>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</si>
  <si>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</si>
  <si>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</si>
  <si>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</si>
  <si>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</si>
  <si>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</si>
  <si>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</si>
  <si>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</si>
  <si>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</si>
  <si>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</si>
  <si>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</si>
  <si>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</si>
  <si>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</si>
  <si>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</si>
  <si>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</si>
  <si>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</si>
  <si>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</si>
  <si>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</si>
  <si>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</si>
  <si>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</si>
  <si>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</si>
  <si>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</si>
  <si>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</si>
  <si>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</si>
  <si>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</si>
  <si>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</si>
  <si>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</si>
  <si>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</si>
  <si>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</si>
  <si>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</si>
  <si>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</si>
  <si>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</si>
  <si>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</si>
  <si>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</si>
  <si>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</si>
  <si>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</si>
  <si>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</si>
  <si>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</si>
  <si>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</si>
  <si>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</si>
  <si>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</si>
  <si>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</si>
  <si>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</si>
  <si>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</si>
  <si>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</si>
  <si>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</si>
  <si>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</si>
  <si>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</si>
  <si>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</si>
  <si>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</si>
  <si>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</si>
  <si>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</si>
  <si>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</si>
  <si>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</si>
  <si>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</si>
  <si>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</si>
  <si>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</si>
  <si>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</si>
  <si>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</si>
  <si>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</si>
  <si>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</si>
  <si>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</si>
  <si>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</si>
  <si>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</si>
  <si>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</si>
  <si>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</si>
  <si>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</si>
  <si>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</si>
  <si>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</si>
  <si>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</si>
  <si>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</si>
  <si>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</si>
  <si>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</si>
  <si>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</si>
  <si>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</si>
  <si>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</si>
  <si>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</si>
  <si>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</si>
  <si>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</si>
  <si>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</si>
  <si>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</si>
  <si>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</si>
  <si>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</si>
  <si>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</si>
  <si>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</si>
  <si>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</si>
  <si>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</si>
  <si>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</si>
  <si>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</si>
  <si>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</si>
  <si>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</si>
  <si>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</si>
  <si>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</si>
  <si>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</si>
  <si>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</si>
  <si>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</si>
  <si>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</si>
  <si>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</si>
  <si>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</si>
  <si>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</si>
  <si>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</si>
  <si>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</si>
  <si>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</si>
  <si>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</si>
  <si>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</si>
  <si>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</si>
  <si>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</si>
  <si>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</si>
  <si>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</si>
  <si>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</si>
  <si>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</si>
  <si>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</si>
  <si>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</si>
  <si>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</si>
  <si>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</si>
  <si>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</si>
  <si>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</si>
  <si>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</si>
  <si>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</si>
  <si>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</si>
  <si>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</si>
  <si>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</si>
  <si>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</si>
  <si>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</si>
  <si>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</si>
  <si>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</si>
  <si>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</si>
  <si>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</si>
  <si>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</si>
  <si>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</si>
  <si>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</si>
  <si>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</si>
  <si>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</si>
  <si>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</si>
  <si>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</si>
  <si>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</si>
  <si>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</si>
  <si>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</si>
  <si>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</si>
  <si>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</si>
  <si>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</si>
  <si>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</si>
  <si>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</si>
  <si>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</si>
  <si>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</si>
  <si>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</si>
  <si>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</si>
  <si>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</si>
  <si>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</si>
  <si>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</si>
  <si>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</si>
  <si>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</si>
  <si>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</si>
  <si>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</si>
  <si>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</si>
  <si>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</si>
  <si>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</si>
  <si>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</si>
  <si>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</si>
  <si>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</si>
  <si>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</si>
  <si>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</si>
  <si>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</si>
  <si>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</si>
  <si>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</si>
  <si>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</si>
  <si>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</si>
  <si>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</si>
  <si>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</si>
  <si>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</si>
  <si>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</si>
  <si>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</si>
  <si>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</si>
  <si>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</si>
  <si>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</si>
  <si>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</si>
  <si>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</si>
  <si>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</si>
  <si>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</si>
  <si>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</si>
  <si>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</si>
  <si>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</si>
  <si>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</si>
  <si>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</si>
  <si>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</si>
  <si>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</si>
  <si>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</si>
  <si>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</si>
  <si>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</si>
  <si>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</si>
  <si>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</si>
  <si>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</si>
  <si>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</si>
  <si>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</si>
  <si>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</si>
  <si>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</si>
  <si>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</si>
  <si>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</si>
  <si>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</si>
  <si>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</si>
  <si>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</si>
  <si>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</si>
  <si>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</si>
  <si>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</si>
  <si>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</si>
  <si>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</si>
  <si>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</si>
  <si>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</si>
  <si>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</si>
  <si>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</si>
  <si>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</si>
  <si>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</si>
  <si>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</si>
  <si>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</si>
  <si>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</si>
  <si>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</si>
  <si>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</si>
  <si>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</si>
  <si>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</si>
  <si>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</si>
  <si>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</si>
  <si>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</si>
  <si>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</si>
  <si>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</si>
  <si>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</si>
  <si>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</si>
  <si>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</si>
  <si>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</si>
  <si>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</si>
  <si>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</si>
  <si>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</si>
  <si>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</si>
  <si>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</si>
  <si>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</si>
  <si>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</si>
  <si>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</si>
  <si>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</si>
  <si>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</si>
  <si>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</si>
  <si>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</si>
  <si>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</si>
  <si>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</si>
  <si>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</si>
  <si>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</si>
  <si>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</si>
  <si>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</si>
  <si>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</si>
  <si>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</si>
  <si>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</si>
  <si>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</si>
  <si>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</si>
  <si>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</si>
  <si>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</si>
  <si>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</si>
  <si>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</si>
  <si>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</si>
  <si>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</si>
  <si>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</si>
  <si>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</si>
  <si>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</si>
  <si>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</si>
  <si>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</si>
  <si>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</si>
  <si>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</si>
  <si>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</si>
  <si>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</si>
  <si>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</si>
  <si>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</si>
  <si>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</si>
  <si>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</si>
  <si>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</si>
  <si>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</si>
  <si>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</si>
  <si>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</si>
  <si>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</si>
  <si>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</si>
  <si>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</si>
  <si>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</si>
  <si>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</si>
  <si>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</si>
  <si>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</si>
  <si>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</si>
  <si>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</si>
  <si>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</si>
  <si>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</si>
  <si>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</si>
  <si>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</si>
  <si>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</si>
  <si>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</si>
  <si>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</si>
  <si>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</si>
  <si>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</si>
  <si>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</si>
  <si>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</si>
  <si>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</si>
  <si>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</si>
  <si>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</si>
  <si>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</si>
  <si>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</si>
  <si>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</si>
  <si>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</si>
  <si>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</si>
  <si>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</si>
  <si>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</si>
  <si>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</si>
  <si>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</si>
  <si>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</si>
  <si>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</si>
  <si>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</si>
  <si>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</si>
  <si>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</si>
  <si>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</si>
  <si>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</si>
  <si>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</si>
  <si>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</si>
  <si>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</si>
  <si>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</si>
  <si>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</si>
  <si>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</si>
  <si>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</si>
  <si>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</si>
  <si>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</si>
  <si>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</si>
  <si>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</si>
  <si>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</si>
  <si>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</si>
  <si>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</si>
  <si>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</si>
  <si>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</si>
  <si>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</si>
  <si>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</si>
  <si>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</si>
  <si>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</si>
  <si>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</si>
  <si>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</si>
  <si>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</si>
  <si>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</si>
  <si>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</si>
  <si>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</si>
  <si>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</si>
  <si>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</si>
  <si>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</si>
  <si>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</si>
  <si>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</si>
  <si>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</si>
  <si>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</si>
  <si>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</si>
  <si>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</si>
  <si>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</si>
  <si>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</si>
  <si>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</si>
  <si>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</si>
  <si>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</si>
  <si>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</si>
  <si>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</si>
  <si>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</si>
  <si>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</si>
  <si>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</si>
  <si>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</si>
  <si>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</si>
  <si>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</si>
  <si>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</si>
  <si>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</si>
  <si>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</si>
  <si>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</si>
  <si>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</si>
  <si>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</si>
  <si>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</si>
  <si>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</si>
  <si>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</si>
  <si>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</si>
  <si>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</si>
  <si>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</si>
  <si>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</si>
  <si>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</si>
  <si>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</si>
  <si>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</si>
  <si>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</si>
  <si>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</si>
  <si>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</si>
  <si>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</si>
  <si>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</si>
  <si>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</si>
  <si>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</si>
  <si>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</si>
  <si>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</si>
  <si>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</si>
  <si>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</si>
  <si>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</si>
  <si>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</si>
  <si>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</si>
  <si>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</si>
  <si>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</si>
  <si>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</si>
  <si>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</si>
  <si>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</si>
  <si>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</si>
  <si>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</si>
  <si>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</si>
  <si>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</si>
  <si>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</si>
  <si>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</si>
  <si>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</si>
  <si>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</si>
  <si>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</si>
  <si>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</si>
  <si>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</si>
  <si>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</si>
  <si>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</si>
  <si>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</si>
  <si>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</si>
  <si>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</si>
  <si>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</si>
  <si>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</si>
  <si>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</si>
  <si>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</si>
  <si>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</si>
  <si>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</si>
  <si>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</si>
  <si>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</si>
  <si>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</si>
  <si>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</si>
  <si>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</si>
  <si>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</si>
  <si>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</si>
  <si>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</si>
  <si>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</si>
  <si>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</si>
  <si>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</si>
  <si>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</si>
  <si>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</si>
  <si>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</si>
  <si>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</si>
  <si>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</si>
  <si>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</si>
  <si>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</si>
  <si>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</si>
  <si>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</si>
  <si>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</si>
  <si>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</si>
  <si>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</si>
  <si>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</si>
  <si>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</si>
  <si>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</si>
  <si>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</si>
  <si>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</si>
  <si>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</si>
  <si>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</si>
  <si>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</si>
  <si>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</si>
  <si>
    <t>ais7213@mail.ru</t>
  </si>
  <si>
    <t>1.2.3</t>
  </si>
  <si>
    <t>МУП "Байкаловский ККП"</t>
  </si>
  <si>
    <t>ПАО "СУЭНКО"</t>
  </si>
  <si>
    <t>720350001</t>
  </si>
  <si>
    <t>ООО "Белкам-Контракт"</t>
  </si>
  <si>
    <t>1834024515</t>
  </si>
  <si>
    <t>184101001</t>
  </si>
  <si>
    <t>ООО "Дизаж М"</t>
  </si>
  <si>
    <t>7728587330</t>
  </si>
  <si>
    <t>АО "РСК Ямала"</t>
  </si>
  <si>
    <t>8901008899</t>
  </si>
  <si>
    <t>АО "Тюменский завод медицинского оборудования и инструментов"</t>
  </si>
  <si>
    <t>АО "Уренгойгорэлектросеть"</t>
  </si>
  <si>
    <t>ОАО "РН-НЯГАНЬНЕФТЕГАЗ"</t>
  </si>
  <si>
    <t>ООО "Газпром энерго" Сургутский филиал</t>
  </si>
  <si>
    <t>ООО "Каскад-Энерго"</t>
  </si>
  <si>
    <t>7203304688</t>
  </si>
  <si>
    <t>ООО "Сибэнергокомплектмонтаж"</t>
  </si>
  <si>
    <t>8602253660</t>
  </si>
  <si>
    <t>ООО "ЭлектроСпецСтрой"</t>
  </si>
  <si>
    <t>ПАО "Городские электрические сети" г.Нижневартовск</t>
  </si>
  <si>
    <t>ОАО "Вторая генерирующая компания оптового рынка электроэнергии" филиал Сургутская ГРЭС-1</t>
  </si>
  <si>
    <t>Филиал "Уренгойская ГРЭС" ОАО "Интер РАО - Электрогенерация"</t>
  </si>
  <si>
    <t>филиал "Сургутская ГРЭС-2" ОАО "Э.ОН Россия"</t>
  </si>
  <si>
    <t>231001001</t>
  </si>
  <si>
    <t>ОАО "Энергия"</t>
  </si>
  <si>
    <t>8603128301</t>
  </si>
  <si>
    <t>ОАО "ЮТЭК - Пыть-Ях"</t>
  </si>
  <si>
    <t>8612011606</t>
  </si>
  <si>
    <t>861201001</t>
  </si>
  <si>
    <t>ОАО "ЮТЭК-Белоярский"</t>
  </si>
  <si>
    <t>8611006699</t>
  </si>
  <si>
    <t>ОАО "ЮТЭК-Конда"</t>
  </si>
  <si>
    <t>8616008160</t>
  </si>
  <si>
    <t>ОАО "ЮТЭК-Лангепас"</t>
  </si>
  <si>
    <t>8607100473</t>
  </si>
  <si>
    <t>860701001</t>
  </si>
  <si>
    <t>ОАО "ЮТЭК-Мегион"</t>
  </si>
  <si>
    <t>8605018625</t>
  </si>
  <si>
    <t>ОАО "ЮТЭК-Нефтеюганск"</t>
  </si>
  <si>
    <t>8604033719</t>
  </si>
  <si>
    <t>ОАО "ЮТЭК-Нягань"</t>
  </si>
  <si>
    <t>8610015531</t>
  </si>
  <si>
    <t>ОАО "ЮТЭК-Радужный"</t>
  </si>
  <si>
    <t>8609018249</t>
  </si>
  <si>
    <t>ОАО "ЮТЭК-Совэнерго"</t>
  </si>
  <si>
    <t>8622009412</t>
  </si>
  <si>
    <t>ОАО "ЮТЭК-Ханты-Мансийский район"</t>
  </si>
  <si>
    <t>8618005951</t>
  </si>
  <si>
    <t>861801001</t>
  </si>
  <si>
    <t>ОАО "ЮТЭК-Энергия" г. Урай</t>
  </si>
  <si>
    <t>8606009969</t>
  </si>
  <si>
    <t>ОАО "ЮТЭК-Югорск"</t>
  </si>
  <si>
    <t>8622009518</t>
  </si>
  <si>
    <t>862201001</t>
  </si>
  <si>
    <t>ОАО «ЮТЭК – Сургутский район»</t>
  </si>
  <si>
    <t>8617024609</t>
  </si>
  <si>
    <t>ООО "Нижневартовский ГПК"</t>
  </si>
  <si>
    <t>8601017395</t>
  </si>
  <si>
    <t>ООО "Сибирская рыба"</t>
  </si>
  <si>
    <t>860201003</t>
  </si>
  <si>
    <t>Открытое акционерное общество "Юграавиа"</t>
  </si>
  <si>
    <t>8601053210</t>
  </si>
  <si>
    <t>ТСО "Пойковские ЭС"</t>
  </si>
  <si>
    <t>8619011570</t>
  </si>
  <si>
    <t>ЮТЭК-Березово</t>
  </si>
  <si>
    <t>8613005531</t>
  </si>
  <si>
    <t>861301001</t>
  </si>
  <si>
    <t>ОАО "Ямалкоммунэнерго" филиал в Приуральском районе</t>
  </si>
  <si>
    <t>Дата последнего обновления реестра организаций 20.03.2015 13:07:39</t>
  </si>
  <si>
    <t>3.2.3</t>
  </si>
  <si>
    <t>3.1.2</t>
  </si>
  <si>
    <t>1.1.2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</si>
  <si>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</si>
  <si>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</si>
  <si>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</si>
  <si>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</si>
  <si>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</si>
  <si>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8 (3452) 49-49-31</t>
  </si>
  <si>
    <t>экономист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</si>
</sst>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18" fillId="24" borderId="64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0" fontId="18" fillId="24" borderId="66" xfId="24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22" fillId="4" borderId="68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8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8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2.0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259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260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261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 t="s">
        <v>262</v>
      </c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 t="s">
        <v>263</v>
      </c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 t="s">
        <v>264</v>
      </c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5" t="s">
        <v>198</v>
      </c>
      <c r="B5" s="285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5" t="s">
        <v>200</v>
      </c>
      <c r="B8" s="285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4" t="s">
        <v>236</v>
      </c>
      <c r="B11" s="285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5" t="s">
        <v>242</v>
      </c>
      <c r="B15" s="285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5" t="s">
        <v>243</v>
      </c>
      <c r="B18" s="285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5" t="s">
        <v>244</v>
      </c>
      <c r="B21" s="285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4" t="s">
        <v>245</v>
      </c>
      <c r="B24" s="285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2">
      <selection activeCell="G26" sqref="G2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2017</v>
      </c>
    </row>
    <row r="3" spans="1:14" ht="15" customHeight="1">
      <c r="A3" s="48"/>
      <c r="D3" s="51"/>
      <c r="E3" s="52"/>
      <c r="F3" s="53"/>
      <c r="G3" s="264" t="str">
        <f>version</f>
        <v>Версия 2.0</v>
      </c>
      <c r="H3" s="265"/>
      <c r="M3" s="50" t="s">
        <v>127</v>
      </c>
      <c r="N3" s="1">
        <f>N2-1</f>
        <v>2016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2015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2017</v>
      </c>
      <c r="G8" s="60" t="s">
        <v>5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491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492</v>
      </c>
      <c r="G12" s="255" t="s">
        <v>826</v>
      </c>
      <c r="H12" s="56"/>
    </row>
    <row r="13" spans="1:8" ht="24" customHeight="1" thickBot="1">
      <c r="A13" s="2"/>
      <c r="D13" s="55"/>
      <c r="E13" s="8" t="s">
        <v>21</v>
      </c>
      <c r="F13" s="78" t="s">
        <v>344</v>
      </c>
      <c r="G13" s="25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9" t="s">
        <v>22</v>
      </c>
      <c r="F19" s="270"/>
      <c r="G19" s="40" t="s">
        <v>745</v>
      </c>
      <c r="H19" s="56"/>
    </row>
    <row r="20" spans="1:8" ht="30" customHeight="1">
      <c r="A20" s="62"/>
      <c r="D20" s="55"/>
      <c r="E20" s="262" t="s">
        <v>23</v>
      </c>
      <c r="F20" s="263"/>
      <c r="G20" s="41" t="s">
        <v>746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831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832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830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833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834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836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835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756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G26" sqref="G26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6"/>
  <sheetViews>
    <sheetView showGridLines="0" zoomScale="80" zoomScaleNormal="80" zoomScalePageLayoutView="0" workbookViewId="0" topLeftCell="A1">
      <pane xSplit="5" ySplit="15" topLeftCell="F6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Z44" sqref="Z44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2017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12986.284000000001</v>
      </c>
      <c r="G18" s="217">
        <f>SUM(G19,G20,G26,G30)</f>
        <v>11969.918000000001</v>
      </c>
      <c r="H18" s="217">
        <f>SUM(H19,H20,H26,H30)</f>
        <v>0</v>
      </c>
      <c r="I18" s="217">
        <f>SUM(I19,I20,I26,I30)</f>
        <v>1016.366</v>
      </c>
      <c r="J18" s="218">
        <f>SUM(J19,J20,J26,J30)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11699.924</v>
      </c>
      <c r="G20" s="219">
        <f>SUM(G21:G25)</f>
        <v>10683.558</v>
      </c>
      <c r="H20" s="219">
        <f>SUM(H21:H25)</f>
        <v>0</v>
      </c>
      <c r="I20" s="219">
        <f>SUM(I21:I25)</f>
        <v>1016.366</v>
      </c>
      <c r="J20" s="222">
        <f>SUM(J21:J25)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747</v>
      </c>
      <c r="D22" s="111" t="s">
        <v>748</v>
      </c>
      <c r="E22" s="153" t="s">
        <v>465</v>
      </c>
      <c r="F22" s="219">
        <f>SUM(G22:J22)</f>
        <v>11574.202000000001</v>
      </c>
      <c r="G22" s="220">
        <v>10683.558</v>
      </c>
      <c r="H22" s="220"/>
      <c r="I22" s="220">
        <f>562.529+328.115</f>
        <v>890.644</v>
      </c>
      <c r="J22" s="221"/>
      <c r="K22" s="149"/>
    </row>
    <row r="23" spans="1:11" s="172" customFormat="1" ht="15" customHeight="1">
      <c r="A23" s="147"/>
      <c r="B23" s="129"/>
      <c r="C23" s="234" t="s">
        <v>747</v>
      </c>
      <c r="D23" s="111" t="s">
        <v>749</v>
      </c>
      <c r="E23" s="153" t="s">
        <v>570</v>
      </c>
      <c r="F23" s="219">
        <f>SUM(G23:J23)</f>
        <v>48.76</v>
      </c>
      <c r="G23" s="220"/>
      <c r="H23" s="220"/>
      <c r="I23" s="220">
        <v>48.76</v>
      </c>
      <c r="J23" s="221"/>
      <c r="K23" s="149"/>
    </row>
    <row r="24" spans="1:11" s="172" customFormat="1" ht="15" customHeight="1">
      <c r="A24" s="147"/>
      <c r="B24" s="129"/>
      <c r="C24" s="234" t="s">
        <v>747</v>
      </c>
      <c r="D24" s="111" t="s">
        <v>757</v>
      </c>
      <c r="E24" s="153" t="s">
        <v>546</v>
      </c>
      <c r="F24" s="219">
        <f>SUM(G24:J24)</f>
        <v>76.962</v>
      </c>
      <c r="G24" s="220"/>
      <c r="H24" s="220"/>
      <c r="I24" s="220">
        <v>76.962</v>
      </c>
      <c r="J24" s="221"/>
      <c r="K24" s="149"/>
    </row>
    <row r="25" spans="1:11" s="172" customFormat="1" ht="15" customHeight="1">
      <c r="A25" s="147"/>
      <c r="B25" s="129"/>
      <c r="C25" s="148"/>
      <c r="D25" s="156"/>
      <c r="E25" s="146" t="s">
        <v>196</v>
      </c>
      <c r="F25" s="152"/>
      <c r="G25" s="152"/>
      <c r="H25" s="152"/>
      <c r="I25" s="152"/>
      <c r="J25" s="157"/>
      <c r="K25" s="149"/>
    </row>
    <row r="26" spans="1:11" ht="24" customHeight="1">
      <c r="A26" s="127"/>
      <c r="B26" s="128"/>
      <c r="C26" s="103"/>
      <c r="D26" s="111" t="s">
        <v>168</v>
      </c>
      <c r="E26" s="94" t="s">
        <v>146</v>
      </c>
      <c r="F26" s="219">
        <f>SUM(G26:J26)</f>
        <v>1286.36</v>
      </c>
      <c r="G26" s="219">
        <f>SUM(G27:G29)</f>
        <v>1286.36</v>
      </c>
      <c r="H26" s="219">
        <f>SUM(H27:H29)</f>
        <v>0</v>
      </c>
      <c r="I26" s="219">
        <f>SUM(I27:I29)</f>
        <v>0</v>
      </c>
      <c r="J26" s="222">
        <f>SUM(J27:J29)</f>
        <v>0</v>
      </c>
      <c r="K26" s="104"/>
    </row>
    <row r="27" spans="1:11" s="172" customFormat="1" ht="15" customHeight="1" hidden="1">
      <c r="A27" s="147"/>
      <c r="B27" s="129"/>
      <c r="C27" s="148"/>
      <c r="D27" s="154" t="s">
        <v>190</v>
      </c>
      <c r="E27" s="150"/>
      <c r="F27" s="150"/>
      <c r="G27" s="150"/>
      <c r="H27" s="150"/>
      <c r="I27" s="150"/>
      <c r="J27" s="155"/>
      <c r="K27" s="149"/>
    </row>
    <row r="28" spans="1:11" s="172" customFormat="1" ht="15" customHeight="1">
      <c r="A28" s="147"/>
      <c r="B28" s="129"/>
      <c r="C28" s="234" t="s">
        <v>747</v>
      </c>
      <c r="D28" s="111" t="s">
        <v>750</v>
      </c>
      <c r="E28" s="153" t="s">
        <v>751</v>
      </c>
      <c r="F28" s="219">
        <f>SUM(G28:J28)</f>
        <v>1286.36</v>
      </c>
      <c r="G28" s="220">
        <v>1286.36</v>
      </c>
      <c r="H28" s="220"/>
      <c r="I28" s="220"/>
      <c r="J28" s="221"/>
      <c r="K28" s="149"/>
    </row>
    <row r="29" spans="1:11" s="172" customFormat="1" ht="15" customHeight="1">
      <c r="A29" s="147"/>
      <c r="B29" s="129"/>
      <c r="C29" s="148"/>
      <c r="D29" s="156"/>
      <c r="E29" s="146" t="s">
        <v>195</v>
      </c>
      <c r="F29" s="152"/>
      <c r="G29" s="152"/>
      <c r="H29" s="152"/>
      <c r="I29" s="152"/>
      <c r="J29" s="157"/>
      <c r="K29" s="149"/>
    </row>
    <row r="30" spans="1:11" ht="24" customHeight="1">
      <c r="A30" s="127"/>
      <c r="B30" s="128"/>
      <c r="C30" s="103"/>
      <c r="D30" s="111" t="s">
        <v>249</v>
      </c>
      <c r="E30" s="94" t="s">
        <v>250</v>
      </c>
      <c r="F30" s="219">
        <f>SUM(G30:J30)</f>
        <v>0</v>
      </c>
      <c r="G30" s="220"/>
      <c r="H30" s="220"/>
      <c r="I30" s="220"/>
      <c r="J30" s="221"/>
      <c r="K30" s="104"/>
    </row>
    <row r="31" spans="1:11" ht="30" customHeight="1">
      <c r="A31" s="127"/>
      <c r="B31" s="128"/>
      <c r="C31" s="103"/>
      <c r="D31" s="111" t="s">
        <v>137</v>
      </c>
      <c r="E31" s="95" t="s">
        <v>147</v>
      </c>
      <c r="F31" s="219">
        <f>SUM(H31:J31)</f>
        <v>5728.369000000004</v>
      </c>
      <c r="G31" s="132"/>
      <c r="H31" s="223">
        <f>H32</f>
        <v>0</v>
      </c>
      <c r="I31" s="223">
        <f>I32+I33</f>
        <v>4228.903000000002</v>
      </c>
      <c r="J31" s="222">
        <f>J32+J33+J34</f>
        <v>1499.4660000000022</v>
      </c>
      <c r="K31" s="104"/>
    </row>
    <row r="32" spans="1:11" ht="24" customHeight="1">
      <c r="A32" s="127"/>
      <c r="B32" s="128"/>
      <c r="C32" s="103"/>
      <c r="D32" s="111" t="s">
        <v>169</v>
      </c>
      <c r="E32" s="94" t="s">
        <v>0</v>
      </c>
      <c r="F32" s="219">
        <f>SUM(H32:J32)</f>
        <v>4228.903000000002</v>
      </c>
      <c r="G32" s="132"/>
      <c r="H32" s="220"/>
      <c r="I32" s="220">
        <f>G18-G36-G62</f>
        <v>4228.903000000002</v>
      </c>
      <c r="J32" s="221"/>
      <c r="K32" s="104"/>
    </row>
    <row r="33" spans="1:11" ht="24" customHeight="1">
      <c r="A33" s="127"/>
      <c r="B33" s="128"/>
      <c r="C33" s="103"/>
      <c r="D33" s="111" t="s">
        <v>170</v>
      </c>
      <c r="E33" s="94" t="s">
        <v>164</v>
      </c>
      <c r="F33" s="219">
        <f>SUM(I33:J33)</f>
        <v>0</v>
      </c>
      <c r="G33" s="132"/>
      <c r="H33" s="132"/>
      <c r="I33" s="220"/>
      <c r="J33" s="221"/>
      <c r="K33" s="104"/>
    </row>
    <row r="34" spans="1:11" ht="24" customHeight="1">
      <c r="A34" s="127"/>
      <c r="B34" s="128"/>
      <c r="C34" s="103"/>
      <c r="D34" s="111" t="s">
        <v>171</v>
      </c>
      <c r="E34" s="94" t="s">
        <v>165</v>
      </c>
      <c r="F34" s="219">
        <f>SUM(J34)</f>
        <v>1499.4660000000022</v>
      </c>
      <c r="G34" s="133"/>
      <c r="H34" s="133"/>
      <c r="I34" s="133"/>
      <c r="J34" s="224">
        <f>I18+I31+-I36-I62</f>
        <v>1499.4660000000022</v>
      </c>
      <c r="K34" s="104"/>
    </row>
    <row r="35" spans="1:11" ht="9" customHeight="1">
      <c r="A35" s="127"/>
      <c r="B35" s="128"/>
      <c r="C35" s="103"/>
      <c r="D35" s="202"/>
      <c r="E35" s="203"/>
      <c r="F35" s="204"/>
      <c r="G35" s="205"/>
      <c r="H35" s="205"/>
      <c r="I35" s="205"/>
      <c r="J35" s="208"/>
      <c r="K35" s="104"/>
    </row>
    <row r="36" spans="1:11" ht="30" customHeight="1">
      <c r="A36" s="127"/>
      <c r="B36" s="128"/>
      <c r="C36" s="103"/>
      <c r="D36" s="111" t="s">
        <v>172</v>
      </c>
      <c r="E36" s="95" t="s">
        <v>148</v>
      </c>
      <c r="F36" s="219">
        <f>SUM(G36:J36)</f>
        <v>11733.172</v>
      </c>
      <c r="G36" s="223">
        <f>SUM(G37,G42,G48,G51,G54)</f>
        <v>6603.7</v>
      </c>
      <c r="H36" s="223">
        <f>SUM(H37,H42,H48,H51,H54)</f>
        <v>0</v>
      </c>
      <c r="I36" s="223">
        <f>SUM(I37,I42,I48,I51,I54)</f>
        <v>3630.006</v>
      </c>
      <c r="J36" s="222">
        <f>SUM(J37,J42,J48,J51,J54)</f>
        <v>1499.466</v>
      </c>
      <c r="K36" s="104"/>
    </row>
    <row r="37" spans="1:11" ht="24" customHeight="1">
      <c r="A37" s="127"/>
      <c r="B37" s="128"/>
      <c r="C37" s="103"/>
      <c r="D37" s="111" t="s">
        <v>173</v>
      </c>
      <c r="E37" s="94" t="s">
        <v>238</v>
      </c>
      <c r="F37" s="219">
        <f>SUM(G37:J37)</f>
        <v>6999.722</v>
      </c>
      <c r="G37" s="219">
        <f>SUM(G38:G41)</f>
        <v>2539.192</v>
      </c>
      <c r="H37" s="219">
        <f>SUM(H38:H41)</f>
        <v>0</v>
      </c>
      <c r="I37" s="219">
        <f>SUM(I38:I41)</f>
        <v>2961.064</v>
      </c>
      <c r="J37" s="222">
        <f>SUM(J38:J41)</f>
        <v>1499.466</v>
      </c>
      <c r="K37" s="104"/>
    </row>
    <row r="38" spans="1:11" s="172" customFormat="1" ht="15" customHeight="1" hidden="1">
      <c r="A38" s="147"/>
      <c r="B38" s="129"/>
      <c r="C38" s="148"/>
      <c r="D38" s="154" t="s">
        <v>191</v>
      </c>
      <c r="E38" s="150"/>
      <c r="F38" s="150"/>
      <c r="G38" s="150"/>
      <c r="H38" s="150"/>
      <c r="I38" s="150"/>
      <c r="J38" s="155"/>
      <c r="K38" s="149"/>
    </row>
    <row r="39" spans="1:11" s="172" customFormat="1" ht="15" customHeight="1">
      <c r="A39" s="147"/>
      <c r="B39" s="129"/>
      <c r="C39" s="234" t="s">
        <v>747</v>
      </c>
      <c r="D39" s="111" t="s">
        <v>752</v>
      </c>
      <c r="E39" s="153" t="s">
        <v>342</v>
      </c>
      <c r="F39" s="219">
        <f>SUM(G39:J39)</f>
        <v>6692.628000000001</v>
      </c>
      <c r="G39" s="220">
        <v>2539.192</v>
      </c>
      <c r="H39" s="220"/>
      <c r="I39" s="220">
        <v>2653.97</v>
      </c>
      <c r="J39" s="221">
        <v>1499.466</v>
      </c>
      <c r="K39" s="149"/>
    </row>
    <row r="40" spans="1:11" s="172" customFormat="1" ht="15" customHeight="1">
      <c r="A40" s="147"/>
      <c r="B40" s="129"/>
      <c r="C40" s="234" t="s">
        <v>747</v>
      </c>
      <c r="D40" s="111" t="s">
        <v>828</v>
      </c>
      <c r="E40" s="153" t="s">
        <v>345</v>
      </c>
      <c r="F40" s="219">
        <f>SUM(G40:J40)</f>
        <v>307.094</v>
      </c>
      <c r="G40" s="220"/>
      <c r="H40" s="220"/>
      <c r="I40" s="220">
        <f>292.902+11.188+3.004</f>
        <v>307.094</v>
      </c>
      <c r="J40" s="221"/>
      <c r="K40" s="149"/>
    </row>
    <row r="41" spans="1:11" s="172" customFormat="1" ht="15" customHeight="1">
      <c r="A41" s="147"/>
      <c r="B41" s="129"/>
      <c r="C41" s="148"/>
      <c r="D41" s="156"/>
      <c r="E41" s="146" t="s">
        <v>197</v>
      </c>
      <c r="F41" s="152"/>
      <c r="G41" s="152"/>
      <c r="H41" s="152"/>
      <c r="I41" s="152"/>
      <c r="J41" s="157"/>
      <c r="K41" s="149"/>
    </row>
    <row r="42" spans="1:11" ht="24" customHeight="1">
      <c r="A42" s="127"/>
      <c r="B42" s="128"/>
      <c r="C42" s="103"/>
      <c r="D42" s="111" t="s">
        <v>174</v>
      </c>
      <c r="E42" s="94" t="s">
        <v>149</v>
      </c>
      <c r="F42" s="219">
        <f>SUM(G42:J42)</f>
        <v>4733.45</v>
      </c>
      <c r="G42" s="219">
        <f>SUM(G43:G47)</f>
        <v>4064.508</v>
      </c>
      <c r="H42" s="219">
        <f>SUM(H43:H47)</f>
        <v>0</v>
      </c>
      <c r="I42" s="219">
        <f>SUM(I43:I47)</f>
        <v>668.942</v>
      </c>
      <c r="J42" s="222">
        <f>SUM(J43:J47)</f>
        <v>0</v>
      </c>
      <c r="K42" s="104"/>
    </row>
    <row r="43" spans="1:11" s="172" customFormat="1" ht="15" customHeight="1" hidden="1">
      <c r="A43" s="147"/>
      <c r="B43" s="129"/>
      <c r="C43" s="148"/>
      <c r="D43" s="154" t="s">
        <v>192</v>
      </c>
      <c r="E43" s="150"/>
      <c r="F43" s="150"/>
      <c r="G43" s="150"/>
      <c r="H43" s="150"/>
      <c r="I43" s="150"/>
      <c r="J43" s="155"/>
      <c r="K43" s="149"/>
    </row>
    <row r="44" spans="1:11" s="172" customFormat="1" ht="15" customHeight="1">
      <c r="A44" s="147"/>
      <c r="B44" s="129"/>
      <c r="C44" s="234" t="s">
        <v>747</v>
      </c>
      <c r="D44" s="111" t="s">
        <v>753</v>
      </c>
      <c r="E44" s="153" t="s">
        <v>759</v>
      </c>
      <c r="F44" s="219">
        <f>SUM(G44:J44)</f>
        <v>4188.014999999999</v>
      </c>
      <c r="G44" s="220">
        <v>4064.508</v>
      </c>
      <c r="H44" s="220"/>
      <c r="I44" s="220">
        <v>123.507</v>
      </c>
      <c r="J44" s="221"/>
      <c r="K44" s="149"/>
    </row>
    <row r="45" spans="1:11" s="172" customFormat="1" ht="15" customHeight="1">
      <c r="A45" s="147"/>
      <c r="B45" s="129"/>
      <c r="C45" s="234" t="s">
        <v>747</v>
      </c>
      <c r="D45" s="111" t="s">
        <v>754</v>
      </c>
      <c r="E45" s="153" t="s">
        <v>489</v>
      </c>
      <c r="F45" s="219">
        <f>SUM(G45:J45)</f>
        <v>23.968</v>
      </c>
      <c r="G45" s="220"/>
      <c r="H45" s="220"/>
      <c r="I45" s="220">
        <v>23.968</v>
      </c>
      <c r="J45" s="221"/>
      <c r="K45" s="149"/>
    </row>
    <row r="46" spans="1:11" s="172" customFormat="1" ht="15" customHeight="1">
      <c r="A46" s="147"/>
      <c r="B46" s="129"/>
      <c r="C46" s="234" t="s">
        <v>747</v>
      </c>
      <c r="D46" s="111" t="s">
        <v>827</v>
      </c>
      <c r="E46" s="153" t="s">
        <v>772</v>
      </c>
      <c r="F46" s="219">
        <f>SUM(G46:J46)</f>
        <v>521.467</v>
      </c>
      <c r="G46" s="220"/>
      <c r="H46" s="220"/>
      <c r="I46" s="220">
        <v>521.467</v>
      </c>
      <c r="J46" s="221"/>
      <c r="K46" s="149"/>
    </row>
    <row r="47" spans="1:11" s="172" customFormat="1" ht="15" customHeight="1">
      <c r="A47" s="147"/>
      <c r="B47" s="129"/>
      <c r="C47" s="148"/>
      <c r="D47" s="156"/>
      <c r="E47" s="146" t="s">
        <v>196</v>
      </c>
      <c r="F47" s="152"/>
      <c r="G47" s="152"/>
      <c r="H47" s="152"/>
      <c r="I47" s="152"/>
      <c r="J47" s="157"/>
      <c r="K47" s="149"/>
    </row>
    <row r="48" spans="1:11" ht="24" customHeight="1">
      <c r="A48" s="127"/>
      <c r="B48" s="128"/>
      <c r="C48" s="103"/>
      <c r="D48" s="111" t="s">
        <v>175</v>
      </c>
      <c r="E48" s="94" t="s">
        <v>150</v>
      </c>
      <c r="F48" s="219">
        <f>SUM(G48:J48)</f>
        <v>0</v>
      </c>
      <c r="G48" s="219">
        <f>SUM(G49:G50)</f>
        <v>0</v>
      </c>
      <c r="H48" s="219">
        <f>SUM(H49:H50)</f>
        <v>0</v>
      </c>
      <c r="I48" s="219">
        <f>SUM(I49:I50)</f>
        <v>0</v>
      </c>
      <c r="J48" s="222">
        <f>SUM(J49:J50)</f>
        <v>0</v>
      </c>
      <c r="K48" s="104"/>
    </row>
    <row r="49" spans="1:11" s="172" customFormat="1" ht="15" customHeight="1" hidden="1">
      <c r="A49" s="147"/>
      <c r="B49" s="129"/>
      <c r="C49" s="148"/>
      <c r="D49" s="154" t="s">
        <v>193</v>
      </c>
      <c r="E49" s="150"/>
      <c r="F49" s="150"/>
      <c r="G49" s="150"/>
      <c r="H49" s="150"/>
      <c r="I49" s="150"/>
      <c r="J49" s="155"/>
      <c r="K49" s="149"/>
    </row>
    <row r="50" spans="1:11" s="172" customFormat="1" ht="15" customHeight="1">
      <c r="A50" s="147"/>
      <c r="B50" s="129"/>
      <c r="C50" s="148"/>
      <c r="D50" s="156"/>
      <c r="E50" s="146" t="s">
        <v>195</v>
      </c>
      <c r="F50" s="152"/>
      <c r="G50" s="152"/>
      <c r="H50" s="152"/>
      <c r="I50" s="152"/>
      <c r="J50" s="157"/>
      <c r="K50" s="149"/>
    </row>
    <row r="51" spans="3:11" ht="24" customHeight="1">
      <c r="C51" s="148"/>
      <c r="D51" s="111" t="s">
        <v>176</v>
      </c>
      <c r="E51" s="175" t="s">
        <v>207</v>
      </c>
      <c r="F51" s="223">
        <f>SUM(G51:J51)</f>
        <v>0</v>
      </c>
      <c r="G51" s="223">
        <f>SUM(G52:G53)</f>
        <v>0</v>
      </c>
      <c r="H51" s="223">
        <f>SUM(H52:H53)</f>
        <v>0</v>
      </c>
      <c r="I51" s="223">
        <f>SUM(I52:I53)</f>
        <v>0</v>
      </c>
      <c r="J51" s="222">
        <f>SUM(J52:J53)</f>
        <v>0</v>
      </c>
      <c r="K51" s="149"/>
    </row>
    <row r="52" spans="1:11" s="172" customFormat="1" ht="15" customHeight="1" hidden="1">
      <c r="A52" s="147"/>
      <c r="B52" s="129"/>
      <c r="C52" s="148"/>
      <c r="D52" s="154" t="s">
        <v>241</v>
      </c>
      <c r="E52" s="150"/>
      <c r="F52" s="150"/>
      <c r="G52" s="150"/>
      <c r="H52" s="150"/>
      <c r="I52" s="150"/>
      <c r="J52" s="155"/>
      <c r="K52" s="149"/>
    </row>
    <row r="53" spans="3:11" ht="15" customHeight="1">
      <c r="C53" s="148"/>
      <c r="D53" s="183"/>
      <c r="E53" s="146" t="s">
        <v>210</v>
      </c>
      <c r="F53" s="184"/>
      <c r="G53" s="184"/>
      <c r="H53" s="184"/>
      <c r="I53" s="184"/>
      <c r="J53" s="185"/>
      <c r="K53" s="149"/>
    </row>
    <row r="54" spans="1:11" ht="24" customHeight="1">
      <c r="A54" s="127"/>
      <c r="B54" s="128"/>
      <c r="C54" s="103"/>
      <c r="D54" s="111" t="s">
        <v>246</v>
      </c>
      <c r="E54" s="94" t="s">
        <v>248</v>
      </c>
      <c r="F54" s="219">
        <f>SUM(G54:J54)</f>
        <v>0</v>
      </c>
      <c r="G54" s="219">
        <f>SUM(G55:G56)</f>
        <v>0</v>
      </c>
      <c r="H54" s="219">
        <f>SUM(H55:H56)</f>
        <v>0</v>
      </c>
      <c r="I54" s="219">
        <f>SUM(I55:I56)</f>
        <v>0</v>
      </c>
      <c r="J54" s="222">
        <f>SUM(J55:J56)</f>
        <v>0</v>
      </c>
      <c r="K54" s="104"/>
    </row>
    <row r="55" spans="1:11" s="172" customFormat="1" ht="15" customHeight="1" hidden="1">
      <c r="A55" s="147"/>
      <c r="B55" s="129"/>
      <c r="C55" s="148"/>
      <c r="D55" s="154" t="s">
        <v>247</v>
      </c>
      <c r="E55" s="150"/>
      <c r="F55" s="150"/>
      <c r="G55" s="150"/>
      <c r="H55" s="150"/>
      <c r="I55" s="150"/>
      <c r="J55" s="155"/>
      <c r="K55" s="149"/>
    </row>
    <row r="56" spans="1:11" s="172" customFormat="1" ht="15" customHeight="1">
      <c r="A56" s="147"/>
      <c r="B56" s="129"/>
      <c r="C56" s="148"/>
      <c r="D56" s="156"/>
      <c r="E56" s="146" t="s">
        <v>196</v>
      </c>
      <c r="F56" s="152"/>
      <c r="G56" s="152"/>
      <c r="H56" s="152"/>
      <c r="I56" s="152"/>
      <c r="J56" s="157"/>
      <c r="K56" s="149"/>
    </row>
    <row r="57" spans="1:11" ht="30" customHeight="1">
      <c r="A57" s="127"/>
      <c r="B57" s="128"/>
      <c r="C57" s="103"/>
      <c r="D57" s="111" t="s">
        <v>177</v>
      </c>
      <c r="E57" s="95" t="s">
        <v>152</v>
      </c>
      <c r="F57" s="219">
        <f>SUM(G57:I57)</f>
        <v>5728.369000000004</v>
      </c>
      <c r="G57" s="223">
        <f>SUM(G32:J32)</f>
        <v>4228.903000000002</v>
      </c>
      <c r="H57" s="223">
        <f>SUM(G33:J33)</f>
        <v>0</v>
      </c>
      <c r="I57" s="223">
        <f>SUM(G34:J34)</f>
        <v>1499.4660000000022</v>
      </c>
      <c r="J57" s="136"/>
      <c r="K57" s="104"/>
    </row>
    <row r="58" spans="1:11" ht="30" customHeight="1">
      <c r="A58" s="127"/>
      <c r="B58" s="128"/>
      <c r="C58" s="103"/>
      <c r="D58" s="111" t="s">
        <v>178</v>
      </c>
      <c r="E58" s="95" t="s">
        <v>151</v>
      </c>
      <c r="F58" s="219">
        <f>SUM(G58:J58)</f>
        <v>0</v>
      </c>
      <c r="G58" s="220"/>
      <c r="H58" s="220"/>
      <c r="I58" s="220"/>
      <c r="J58" s="221"/>
      <c r="K58" s="104"/>
    </row>
    <row r="59" spans="1:11" ht="9" customHeight="1">
      <c r="A59" s="127"/>
      <c r="B59" s="128"/>
      <c r="C59" s="103"/>
      <c r="D59" s="202"/>
      <c r="E59" s="203"/>
      <c r="F59" s="204"/>
      <c r="G59" s="205"/>
      <c r="H59" s="205"/>
      <c r="I59" s="205"/>
      <c r="J59" s="208"/>
      <c r="K59" s="104"/>
    </row>
    <row r="60" spans="1:11" ht="30" customHeight="1">
      <c r="A60" s="127"/>
      <c r="B60" s="128"/>
      <c r="C60" s="103"/>
      <c r="D60" s="111" t="s">
        <v>179</v>
      </c>
      <c r="E60" s="95" t="s">
        <v>153</v>
      </c>
      <c r="F60" s="219">
        <f aca="true" t="shared" si="0" ref="F60:F66">SUM(G60:J60)</f>
        <v>1253.112</v>
      </c>
      <c r="G60" s="223">
        <f>SUM(G61:G62)</f>
        <v>1137.315</v>
      </c>
      <c r="H60" s="223">
        <f>SUM(H61:H62)</f>
        <v>0</v>
      </c>
      <c r="I60" s="223">
        <f>SUM(I61:I62)</f>
        <v>115.79700000000001</v>
      </c>
      <c r="J60" s="222">
        <f>SUM(J61:J62)</f>
        <v>0</v>
      </c>
      <c r="K60" s="104"/>
    </row>
    <row r="61" spans="1:11" ht="24" customHeight="1">
      <c r="A61" s="127"/>
      <c r="B61" s="128"/>
      <c r="C61" s="103"/>
      <c r="D61" s="111" t="s">
        <v>182</v>
      </c>
      <c r="E61" s="94" t="s">
        <v>154</v>
      </c>
      <c r="F61" s="219">
        <f t="shared" si="0"/>
        <v>0</v>
      </c>
      <c r="G61" s="220"/>
      <c r="H61" s="220"/>
      <c r="I61" s="220"/>
      <c r="J61" s="221"/>
      <c r="K61" s="104"/>
    </row>
    <row r="62" spans="1:11" ht="24" customHeight="1">
      <c r="A62" s="127"/>
      <c r="B62" s="128"/>
      <c r="C62" s="103"/>
      <c r="D62" s="111" t="s">
        <v>240</v>
      </c>
      <c r="E62" s="96" t="s">
        <v>155</v>
      </c>
      <c r="F62" s="219">
        <f t="shared" si="0"/>
        <v>1253.112</v>
      </c>
      <c r="G62" s="220">
        <f>66.012+1071.303</f>
        <v>1137.315</v>
      </c>
      <c r="H62" s="220"/>
      <c r="I62" s="220">
        <f>21.021+5.501+89.275</f>
        <v>115.79700000000001</v>
      </c>
      <c r="J62" s="221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180</v>
      </c>
      <c r="E64" s="95" t="s">
        <v>156</v>
      </c>
      <c r="F64" s="219">
        <f t="shared" si="0"/>
        <v>0</v>
      </c>
      <c r="G64" s="220"/>
      <c r="H64" s="220"/>
      <c r="I64" s="220"/>
      <c r="J64" s="221"/>
      <c r="K64" s="104"/>
    </row>
    <row r="65" spans="1:11" ht="30" customHeight="1">
      <c r="A65" s="127"/>
      <c r="B65" s="128"/>
      <c r="C65" s="103"/>
      <c r="D65" s="111" t="s">
        <v>181</v>
      </c>
      <c r="E65" s="95" t="s">
        <v>157</v>
      </c>
      <c r="F65" s="219">
        <f t="shared" si="0"/>
        <v>0</v>
      </c>
      <c r="G65" s="220"/>
      <c r="H65" s="220"/>
      <c r="I65" s="220"/>
      <c r="J65" s="221"/>
      <c r="K65" s="104"/>
    </row>
    <row r="66" spans="1:11" ht="30" customHeight="1" thickBot="1">
      <c r="A66" s="127"/>
      <c r="B66" s="128"/>
      <c r="C66" s="103"/>
      <c r="D66" s="139" t="s">
        <v>183</v>
      </c>
      <c r="E66" s="137" t="s">
        <v>2</v>
      </c>
      <c r="F66" s="225">
        <f t="shared" si="0"/>
        <v>1.8332002582610585E-12</v>
      </c>
      <c r="G66" s="226">
        <f>G18-G36-G57-G58-G60+G64-G65</f>
        <v>-4.547473508864641E-13</v>
      </c>
      <c r="H66" s="226">
        <f>H18+H31-H36-H57-H58-H60+H64-H65</f>
        <v>0</v>
      </c>
      <c r="I66" s="226">
        <f>I18+I31-I36-I57-I58-I60+I64-I65</f>
        <v>1.4210854715202004E-14</v>
      </c>
      <c r="J66" s="227">
        <f>J18+J31-J36-J58-J60+J64-J65</f>
        <v>2.2737367544323206E-12</v>
      </c>
      <c r="K66" s="104"/>
    </row>
    <row r="67" spans="1:11" ht="18" customHeight="1" thickBot="1">
      <c r="A67" s="127"/>
      <c r="B67" s="128"/>
      <c r="C67" s="103"/>
      <c r="D67" s="275" t="s">
        <v>158</v>
      </c>
      <c r="E67" s="276"/>
      <c r="F67" s="276"/>
      <c r="G67" s="276"/>
      <c r="H67" s="276"/>
      <c r="I67" s="276"/>
      <c r="J67" s="277"/>
      <c r="K67" s="104"/>
    </row>
    <row r="68" spans="1:11" ht="30" customHeight="1">
      <c r="A68" s="127"/>
      <c r="B68" s="128"/>
      <c r="C68" s="103"/>
      <c r="D68" s="134" t="s">
        <v>138</v>
      </c>
      <c r="E68" s="138" t="s">
        <v>143</v>
      </c>
      <c r="F68" s="216">
        <f>SUM(G68:J68)</f>
        <v>25.463301176470587</v>
      </c>
      <c r="G68" s="217">
        <f>SUM(G69,G70,G76,G80)</f>
        <v>23.470426666666665</v>
      </c>
      <c r="H68" s="217">
        <f>SUM(H69,H70,H76,H80)</f>
        <v>0</v>
      </c>
      <c r="I68" s="217">
        <f>SUM(I69,I70,I76,I80)</f>
        <v>1.9928745098039216</v>
      </c>
      <c r="J68" s="218">
        <f>SUM(J69,J70,J76,J80)</f>
        <v>0</v>
      </c>
      <c r="K68" s="104"/>
    </row>
    <row r="69" spans="1:11" ht="24" customHeight="1">
      <c r="A69" s="127"/>
      <c r="B69" s="128"/>
      <c r="C69" s="103"/>
      <c r="D69" s="111" t="s">
        <v>166</v>
      </c>
      <c r="E69" s="94" t="s">
        <v>159</v>
      </c>
      <c r="F69" s="219">
        <f>SUM(G69:J69)</f>
        <v>0</v>
      </c>
      <c r="G69" s="220"/>
      <c r="H69" s="220"/>
      <c r="I69" s="220"/>
      <c r="J69" s="221"/>
      <c r="K69" s="104"/>
    </row>
    <row r="70" spans="1:11" ht="24" customHeight="1">
      <c r="A70" s="127"/>
      <c r="B70" s="128"/>
      <c r="C70" s="103"/>
      <c r="D70" s="111" t="s">
        <v>167</v>
      </c>
      <c r="E70" s="94" t="s">
        <v>145</v>
      </c>
      <c r="F70" s="219">
        <f>SUM(G70:J70)</f>
        <v>22.941026666666666</v>
      </c>
      <c r="G70" s="219">
        <f>SUM(G71:G75)</f>
        <v>20.948152156862744</v>
      </c>
      <c r="H70" s="219">
        <f>SUM(H71:H75)</f>
        <v>0</v>
      </c>
      <c r="I70" s="219">
        <f>SUM(I71:I75)</f>
        <v>1.9928745098039216</v>
      </c>
      <c r="J70" s="222">
        <f>SUM(J71:J75)</f>
        <v>0</v>
      </c>
      <c r="K70" s="104"/>
    </row>
    <row r="71" spans="1:11" s="172" customFormat="1" ht="15" customHeight="1" hidden="1">
      <c r="A71" s="147"/>
      <c r="B71" s="129"/>
      <c r="C71" s="148"/>
      <c r="D71" s="154" t="s">
        <v>189</v>
      </c>
      <c r="E71" s="150"/>
      <c r="F71" s="150"/>
      <c r="G71" s="150"/>
      <c r="H71" s="150"/>
      <c r="I71" s="150"/>
      <c r="J71" s="155"/>
      <c r="K71" s="149"/>
    </row>
    <row r="72" spans="1:11" s="172" customFormat="1" ht="15" customHeight="1">
      <c r="A72" s="147"/>
      <c r="B72" s="129"/>
      <c r="C72" s="235" t="s">
        <v>747</v>
      </c>
      <c r="D72" s="111" t="s">
        <v>748</v>
      </c>
      <c r="E72" s="236" t="str">
        <f>IF('46 - передача'!$E$22="","",'46 - передача'!$E$22)</f>
        <v>ОАО "Тюменьэнерго"</v>
      </c>
      <c r="F72" s="219">
        <f>SUM(G72:J72)</f>
        <v>22.69451294117647</v>
      </c>
      <c r="G72" s="220">
        <f>G22/30/17-I72-0.5756+2.32196</f>
        <v>20.948152156862744</v>
      </c>
      <c r="H72" s="220"/>
      <c r="I72" s="220">
        <f>I22/30/17</f>
        <v>1.7463607843137254</v>
      </c>
      <c r="J72" s="220"/>
      <c r="K72" s="149"/>
    </row>
    <row r="73" spans="1:11" s="172" customFormat="1" ht="15" customHeight="1">
      <c r="A73" s="147"/>
      <c r="B73" s="129"/>
      <c r="C73" s="235" t="s">
        <v>747</v>
      </c>
      <c r="D73" s="111" t="s">
        <v>749</v>
      </c>
      <c r="E73" s="236" t="str">
        <f>IF('46 - передача'!$E$23="","",'46 - передача'!$E$23)</f>
        <v>ООО "Транзит-Электро-Тюмень"</v>
      </c>
      <c r="F73" s="219">
        <f>SUM(G73:J73)</f>
        <v>0.0956078431372549</v>
      </c>
      <c r="G73" s="220"/>
      <c r="H73" s="220"/>
      <c r="I73" s="220">
        <f>I23/30/17</f>
        <v>0.0956078431372549</v>
      </c>
      <c r="J73" s="221"/>
      <c r="K73" s="149"/>
    </row>
    <row r="74" spans="1:11" s="172" customFormat="1" ht="15" customHeight="1">
      <c r="A74" s="147"/>
      <c r="B74" s="129"/>
      <c r="C74" s="235" t="s">
        <v>747</v>
      </c>
      <c r="D74" s="111" t="s">
        <v>757</v>
      </c>
      <c r="E74" s="236" t="str">
        <f>IF('46 - передача'!$E$24="","",'46 - передача'!$E$24)</f>
        <v>ООО "Ремэнергостройсервис"</v>
      </c>
      <c r="F74" s="219">
        <f>SUM(G74:J74)</f>
        <v>0.15090588235294117</v>
      </c>
      <c r="G74" s="220"/>
      <c r="H74" s="220"/>
      <c r="I74" s="220">
        <f>I24/30/17</f>
        <v>0.15090588235294117</v>
      </c>
      <c r="J74" s="221"/>
      <c r="K74" s="149"/>
    </row>
    <row r="75" spans="1:11" s="172" customFormat="1" ht="15" customHeight="1">
      <c r="A75" s="147"/>
      <c r="B75" s="129"/>
      <c r="C75" s="148"/>
      <c r="D75" s="156"/>
      <c r="E75" s="206" t="s">
        <v>196</v>
      </c>
      <c r="F75" s="152"/>
      <c r="G75" s="152"/>
      <c r="H75" s="152"/>
      <c r="I75" s="152"/>
      <c r="J75" s="157"/>
      <c r="K75" s="149"/>
    </row>
    <row r="76" spans="1:11" ht="24" customHeight="1">
      <c r="A76" s="127"/>
      <c r="B76" s="128"/>
      <c r="C76" s="103"/>
      <c r="D76" s="111" t="s">
        <v>168</v>
      </c>
      <c r="E76" s="94" t="s">
        <v>146</v>
      </c>
      <c r="F76" s="219">
        <f>SUM(G76:J76)</f>
        <v>2.522274509803921</v>
      </c>
      <c r="G76" s="219">
        <f>SUM(G77:G79)</f>
        <v>2.522274509803921</v>
      </c>
      <c r="H76" s="219">
        <f>SUM(H77:H79)</f>
        <v>0</v>
      </c>
      <c r="I76" s="219">
        <f>SUM(I77:I79)</f>
        <v>0</v>
      </c>
      <c r="J76" s="222">
        <f>SUM(J77:J79)</f>
        <v>0</v>
      </c>
      <c r="K76" s="104"/>
    </row>
    <row r="77" spans="1:11" s="172" customFormat="1" ht="15" customHeight="1" hidden="1">
      <c r="A77" s="147"/>
      <c r="B77" s="129"/>
      <c r="C77" s="148"/>
      <c r="D77" s="154" t="s">
        <v>190</v>
      </c>
      <c r="E77" s="150"/>
      <c r="F77" s="150"/>
      <c r="G77" s="150"/>
      <c r="H77" s="150"/>
      <c r="I77" s="150"/>
      <c r="J77" s="155"/>
      <c r="K77" s="149"/>
    </row>
    <row r="78" spans="1:11" s="172" customFormat="1" ht="15" customHeight="1">
      <c r="A78" s="147"/>
      <c r="B78" s="129"/>
      <c r="C78" s="235" t="s">
        <v>747</v>
      </c>
      <c r="D78" s="111" t="s">
        <v>750</v>
      </c>
      <c r="E78" s="236" t="str">
        <f>IF('46 - передача'!$E$28="","",'46 - передача'!$E$28)</f>
        <v>ОАО "Фортум" - ТЭЦ 1</v>
      </c>
      <c r="F78" s="219">
        <f>SUM(G78:J78)</f>
        <v>2.522274509803921</v>
      </c>
      <c r="G78" s="220">
        <f>G28/30/17</f>
        <v>2.522274509803921</v>
      </c>
      <c r="H78" s="220"/>
      <c r="I78" s="220"/>
      <c r="J78" s="220"/>
      <c r="K78" s="149"/>
    </row>
    <row r="79" spans="1:11" s="172" customFormat="1" ht="15" customHeight="1">
      <c r="A79" s="147"/>
      <c r="B79" s="129"/>
      <c r="C79" s="148"/>
      <c r="D79" s="156"/>
      <c r="E79" s="206" t="s">
        <v>195</v>
      </c>
      <c r="F79" s="152"/>
      <c r="G79" s="152"/>
      <c r="H79" s="152"/>
      <c r="I79" s="152"/>
      <c r="J79" s="157"/>
      <c r="K79" s="149"/>
    </row>
    <row r="80" spans="1:11" ht="24" customHeight="1">
      <c r="A80" s="127"/>
      <c r="B80" s="128"/>
      <c r="C80" s="103"/>
      <c r="D80" s="111" t="s">
        <v>249</v>
      </c>
      <c r="E80" s="94" t="s">
        <v>250</v>
      </c>
      <c r="F80" s="219">
        <f>SUM(G80:J80)</f>
        <v>0</v>
      </c>
      <c r="G80" s="220"/>
      <c r="H80" s="220"/>
      <c r="I80" s="220"/>
      <c r="J80" s="221"/>
      <c r="K80" s="104"/>
    </row>
    <row r="81" spans="1:11" ht="30" customHeight="1">
      <c r="A81" s="127"/>
      <c r="B81" s="128"/>
      <c r="C81" s="103"/>
      <c r="D81" s="111" t="s">
        <v>137</v>
      </c>
      <c r="E81" s="95" t="s">
        <v>147</v>
      </c>
      <c r="F81" s="219">
        <f>SUM(H81:J81)</f>
        <v>11.232094509803918</v>
      </c>
      <c r="G81" s="145"/>
      <c r="H81" s="223">
        <f>H82</f>
        <v>0</v>
      </c>
      <c r="I81" s="223">
        <f>I82+I83</f>
        <v>8.291965882352939</v>
      </c>
      <c r="J81" s="222">
        <f>J82+J83+J84</f>
        <v>2.940128627450979</v>
      </c>
      <c r="K81" s="104"/>
    </row>
    <row r="82" spans="1:11" ht="24" customHeight="1">
      <c r="A82" s="127"/>
      <c r="B82" s="128"/>
      <c r="C82" s="103"/>
      <c r="D82" s="111" t="s">
        <v>169</v>
      </c>
      <c r="E82" s="94" t="s">
        <v>0</v>
      </c>
      <c r="F82" s="219">
        <f>SUM(H82:J82)</f>
        <v>8.291965882352939</v>
      </c>
      <c r="G82" s="145"/>
      <c r="H82" s="220"/>
      <c r="I82" s="220">
        <f>G68-G86-G110</f>
        <v>8.291965882352939</v>
      </c>
      <c r="J82" s="221"/>
      <c r="K82" s="104"/>
    </row>
    <row r="83" spans="1:11" ht="24" customHeight="1">
      <c r="A83" s="127"/>
      <c r="B83" s="128"/>
      <c r="C83" s="103"/>
      <c r="D83" s="111" t="s">
        <v>170</v>
      </c>
      <c r="E83" s="94" t="s">
        <v>164</v>
      </c>
      <c r="F83" s="219">
        <f>SUM(I83:J83)</f>
        <v>0</v>
      </c>
      <c r="G83" s="145"/>
      <c r="H83" s="145"/>
      <c r="I83" s="220"/>
      <c r="J83" s="221"/>
      <c r="K83" s="104"/>
    </row>
    <row r="84" spans="1:11" ht="24" customHeight="1">
      <c r="A84" s="127"/>
      <c r="B84" s="128"/>
      <c r="C84" s="103"/>
      <c r="D84" s="111" t="s">
        <v>171</v>
      </c>
      <c r="E84" s="94" t="s">
        <v>165</v>
      </c>
      <c r="F84" s="219">
        <f>SUM(J84)</f>
        <v>2.940128627450979</v>
      </c>
      <c r="G84" s="145"/>
      <c r="H84" s="145"/>
      <c r="I84" s="145"/>
      <c r="J84" s="221">
        <f>I68+I81-I86-I110</f>
        <v>2.940128627450979</v>
      </c>
      <c r="K84" s="104"/>
    </row>
    <row r="85" spans="1:11" ht="9" customHeight="1">
      <c r="A85" s="127"/>
      <c r="B85" s="128"/>
      <c r="C85" s="103"/>
      <c r="D85" s="202"/>
      <c r="E85" s="203"/>
      <c r="F85" s="204"/>
      <c r="G85" s="205"/>
      <c r="H85" s="205"/>
      <c r="I85" s="205"/>
      <c r="J85" s="208"/>
      <c r="K85" s="104"/>
    </row>
    <row r="86" spans="1:11" ht="30" customHeight="1">
      <c r="A86" s="127"/>
      <c r="B86" s="128"/>
      <c r="C86" s="103"/>
      <c r="D86" s="111" t="s">
        <v>172</v>
      </c>
      <c r="E86" s="95" t="s">
        <v>148</v>
      </c>
      <c r="F86" s="219">
        <f>SUM(G86:J86)</f>
        <v>23.006219607843136</v>
      </c>
      <c r="G86" s="223">
        <f>SUM(G87,G92,G98,G101,G104)</f>
        <v>12.94843137254902</v>
      </c>
      <c r="H86" s="223">
        <f>SUM(H87,H92,H98,H101,H104)</f>
        <v>0</v>
      </c>
      <c r="I86" s="223">
        <f>SUM(I87,I92,I98,I101,I104)</f>
        <v>7.117658823529411</v>
      </c>
      <c r="J86" s="222">
        <f>SUM(J87,J92,J98,J101,J104)</f>
        <v>2.9401294117647057</v>
      </c>
      <c r="K86" s="104"/>
    </row>
    <row r="87" spans="1:11" ht="24" customHeight="1">
      <c r="A87" s="127"/>
      <c r="B87" s="128"/>
      <c r="C87" s="103"/>
      <c r="D87" s="111" t="s">
        <v>173</v>
      </c>
      <c r="E87" s="94" t="s">
        <v>238</v>
      </c>
      <c r="F87" s="219">
        <f>SUM(G87:J87)</f>
        <v>13.724945098039214</v>
      </c>
      <c r="G87" s="219">
        <f>SUM(G88:G91)</f>
        <v>4.978807843137255</v>
      </c>
      <c r="H87" s="219">
        <f>SUM(H88:H91)</f>
        <v>0</v>
      </c>
      <c r="I87" s="219">
        <f>SUM(I88:I91)</f>
        <v>5.806007843137254</v>
      </c>
      <c r="J87" s="222">
        <f>SUM(J88:J91)</f>
        <v>2.9401294117647057</v>
      </c>
      <c r="K87" s="104"/>
    </row>
    <row r="88" spans="1:11" s="172" customFormat="1" ht="15" customHeight="1" hidden="1">
      <c r="A88" s="147"/>
      <c r="B88" s="129"/>
      <c r="C88" s="148"/>
      <c r="D88" s="154" t="s">
        <v>191</v>
      </c>
      <c r="E88" s="150"/>
      <c r="F88" s="150"/>
      <c r="G88" s="150"/>
      <c r="H88" s="150"/>
      <c r="I88" s="150"/>
      <c r="J88" s="155"/>
      <c r="K88" s="149"/>
    </row>
    <row r="89" spans="1:11" s="172" customFormat="1" ht="15" customHeight="1">
      <c r="A89" s="147"/>
      <c r="B89" s="129"/>
      <c r="C89" s="235" t="s">
        <v>747</v>
      </c>
      <c r="D89" s="111" t="s">
        <v>752</v>
      </c>
      <c r="E89" s="236" t="str">
        <f>IF('46 - передача'!$E$39="","",'46 - передача'!$E$39)</f>
        <v>ОАО "Тюменская энергосбытовая компания"</v>
      </c>
      <c r="F89" s="219">
        <f>SUM(G89:J89)</f>
        <v>13.122799999999998</v>
      </c>
      <c r="G89" s="220">
        <f>G39/30/17</f>
        <v>4.978807843137255</v>
      </c>
      <c r="H89" s="220"/>
      <c r="I89" s="220">
        <f>I39/17/30</f>
        <v>5.203862745098038</v>
      </c>
      <c r="J89" s="220">
        <f>J39/17/30</f>
        <v>2.9401294117647057</v>
      </c>
      <c r="K89" s="149"/>
    </row>
    <row r="90" spans="1:11" s="172" customFormat="1" ht="15" customHeight="1">
      <c r="A90" s="147"/>
      <c r="B90" s="129"/>
      <c r="C90" s="235" t="s">
        <v>747</v>
      </c>
      <c r="D90" s="111" t="s">
        <v>828</v>
      </c>
      <c r="E90" s="236" t="str">
        <f>IF('46 - передача'!$E$40="","",'46 - передача'!$E$40)</f>
        <v>ОАО "Энергосбытовая компания "Восток"</v>
      </c>
      <c r="F90" s="219">
        <f>SUM(G90:J90)</f>
        <v>0.6021450980392157</v>
      </c>
      <c r="G90" s="220"/>
      <c r="H90" s="220"/>
      <c r="I90" s="220">
        <f>I40/17/30</f>
        <v>0.6021450980392157</v>
      </c>
      <c r="J90" s="221"/>
      <c r="K90" s="149"/>
    </row>
    <row r="91" spans="1:11" s="172" customFormat="1" ht="15" customHeight="1">
      <c r="A91" s="147"/>
      <c r="B91" s="129"/>
      <c r="C91" s="148"/>
      <c r="D91" s="156"/>
      <c r="E91" s="206" t="s">
        <v>197</v>
      </c>
      <c r="F91" s="152"/>
      <c r="G91" s="152"/>
      <c r="H91" s="152"/>
      <c r="I91" s="152"/>
      <c r="J91" s="157"/>
      <c r="K91" s="149"/>
    </row>
    <row r="92" spans="1:11" ht="24" customHeight="1">
      <c r="A92" s="127"/>
      <c r="B92" s="128"/>
      <c r="C92" s="103"/>
      <c r="D92" s="111" t="s">
        <v>174</v>
      </c>
      <c r="E92" s="94" t="s">
        <v>149</v>
      </c>
      <c r="F92" s="219">
        <f>SUM(G92:J92)</f>
        <v>9.281274509803922</v>
      </c>
      <c r="G92" s="219">
        <f>SUM(G93:G97)</f>
        <v>7.9696235294117646</v>
      </c>
      <c r="H92" s="219">
        <f>SUM(H93:H97)</f>
        <v>0</v>
      </c>
      <c r="I92" s="219">
        <f>SUM(I93:I97)</f>
        <v>1.311650980392157</v>
      </c>
      <c r="J92" s="222">
        <f>SUM(J93:J97)</f>
        <v>0</v>
      </c>
      <c r="K92" s="104"/>
    </row>
    <row r="93" spans="1:11" s="172" customFormat="1" ht="15" customHeight="1" hidden="1">
      <c r="A93" s="147"/>
      <c r="B93" s="129"/>
      <c r="C93" s="148"/>
      <c r="D93" s="154" t="s">
        <v>192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35" t="s">
        <v>747</v>
      </c>
      <c r="D94" s="111" t="s">
        <v>753</v>
      </c>
      <c r="E94" s="236" t="str">
        <f>IF('46 - передача'!$E$44="","",'46 - передача'!$E$44)</f>
        <v>ПАО "СУЭНКО"</v>
      </c>
      <c r="F94" s="219">
        <f>SUM(G94:J94)</f>
        <v>8.21179411764706</v>
      </c>
      <c r="G94" s="220">
        <f>G44/17/30</f>
        <v>7.9696235294117646</v>
      </c>
      <c r="H94" s="220"/>
      <c r="I94" s="220">
        <f>I44/17/30</f>
        <v>0.2421705882352941</v>
      </c>
      <c r="J94" s="220"/>
      <c r="K94" s="149"/>
    </row>
    <row r="95" spans="1:11" s="172" customFormat="1" ht="15" customHeight="1">
      <c r="A95" s="147"/>
      <c r="B95" s="129"/>
      <c r="C95" s="235" t="s">
        <v>747</v>
      </c>
      <c r="D95" s="111" t="s">
        <v>754</v>
      </c>
      <c r="E95" s="236" t="str">
        <f>IF('46 - передача'!$E$45="","",'46 - передача'!$E$45)</f>
        <v>ООО " Тюменская электросетевая компания"</v>
      </c>
      <c r="F95" s="219">
        <f>SUM(G95:J95)</f>
        <v>0.046996078431372545</v>
      </c>
      <c r="G95" s="220"/>
      <c r="H95" s="220"/>
      <c r="I95" s="220">
        <f>I45/17/30</f>
        <v>0.046996078431372545</v>
      </c>
      <c r="J95" s="220"/>
      <c r="K95" s="149"/>
    </row>
    <row r="96" spans="1:11" s="172" customFormat="1" ht="15" customHeight="1">
      <c r="A96" s="147"/>
      <c r="B96" s="129"/>
      <c r="C96" s="235" t="s">
        <v>747</v>
      </c>
      <c r="D96" s="111" t="s">
        <v>827</v>
      </c>
      <c r="E96" s="236" t="str">
        <f>IF('46 - передача'!$E$46="","",'46 - передача'!$E$46)</f>
        <v>ООО "Каскад-Энерго"</v>
      </c>
      <c r="F96" s="219">
        <f>SUM(G96:J96)</f>
        <v>1.0224843137254902</v>
      </c>
      <c r="G96" s="220"/>
      <c r="H96" s="220"/>
      <c r="I96" s="220">
        <f>I46/17/30</f>
        <v>1.0224843137254902</v>
      </c>
      <c r="J96" s="221"/>
      <c r="K96" s="149"/>
    </row>
    <row r="97" spans="1:11" s="172" customFormat="1" ht="15" customHeight="1">
      <c r="A97" s="147"/>
      <c r="B97" s="129"/>
      <c r="C97" s="148"/>
      <c r="D97" s="156"/>
      <c r="E97" s="206" t="s">
        <v>196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175</v>
      </c>
      <c r="E98" s="94" t="s">
        <v>150</v>
      </c>
      <c r="F98" s="219">
        <f>SUM(G98:J98)</f>
        <v>0</v>
      </c>
      <c r="G98" s="219">
        <f>SUM(G99:G100)</f>
        <v>0</v>
      </c>
      <c r="H98" s="219">
        <f>SUM(H99:H100)</f>
        <v>0</v>
      </c>
      <c r="I98" s="219">
        <f>SUM(I99:I100)</f>
        <v>0</v>
      </c>
      <c r="J98" s="222">
        <f>SUM(J99:J100)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193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148"/>
      <c r="D100" s="156"/>
      <c r="E100" s="206" t="s">
        <v>195</v>
      </c>
      <c r="F100" s="152"/>
      <c r="G100" s="152"/>
      <c r="H100" s="152"/>
      <c r="I100" s="152"/>
      <c r="J100" s="157"/>
      <c r="K100" s="149"/>
    </row>
    <row r="101" spans="3:11" ht="24" customHeight="1">
      <c r="C101" s="148"/>
      <c r="D101" s="111" t="s">
        <v>176</v>
      </c>
      <c r="E101" s="175" t="s">
        <v>207</v>
      </c>
      <c r="F101" s="223">
        <f>SUM(G101:J101)</f>
        <v>0</v>
      </c>
      <c r="G101" s="223">
        <f>SUM(G102:G103)</f>
        <v>0</v>
      </c>
      <c r="H101" s="223">
        <f>SUM(H102:H103)</f>
        <v>0</v>
      </c>
      <c r="I101" s="223">
        <f>SUM(I102:I103)</f>
        <v>0</v>
      </c>
      <c r="J101" s="222">
        <f>SUM(J102:J103)</f>
        <v>0</v>
      </c>
      <c r="K101" s="149"/>
    </row>
    <row r="102" spans="1:11" s="172" customFormat="1" ht="15" customHeight="1" hidden="1">
      <c r="A102" s="147"/>
      <c r="B102" s="129"/>
      <c r="C102" s="148"/>
      <c r="D102" s="154" t="s">
        <v>241</v>
      </c>
      <c r="E102" s="150"/>
      <c r="F102" s="150"/>
      <c r="G102" s="150"/>
      <c r="H102" s="150"/>
      <c r="I102" s="150"/>
      <c r="J102" s="155"/>
      <c r="K102" s="149"/>
    </row>
    <row r="103" spans="3:11" ht="15" customHeight="1">
      <c r="C103" s="148"/>
      <c r="D103" s="183"/>
      <c r="E103" s="206" t="s">
        <v>210</v>
      </c>
      <c r="F103" s="184"/>
      <c r="G103" s="184"/>
      <c r="H103" s="184"/>
      <c r="I103" s="184"/>
      <c r="J103" s="185"/>
      <c r="K103" s="149"/>
    </row>
    <row r="104" spans="1:11" ht="24" customHeight="1">
      <c r="A104" s="127"/>
      <c r="B104" s="128"/>
      <c r="C104" s="103"/>
      <c r="D104" s="111" t="s">
        <v>246</v>
      </c>
      <c r="E104" s="94" t="s">
        <v>248</v>
      </c>
      <c r="F104" s="219">
        <f>SUM(G104:J104)</f>
        <v>0</v>
      </c>
      <c r="G104" s="219">
        <f>SUM(G105:G106)</f>
        <v>0</v>
      </c>
      <c r="H104" s="219">
        <f>SUM(H105:H106)</f>
        <v>0</v>
      </c>
      <c r="I104" s="219">
        <f>SUM(I105:I106)</f>
        <v>0</v>
      </c>
      <c r="J104" s="222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247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196</v>
      </c>
      <c r="F106" s="152"/>
      <c r="G106" s="152"/>
      <c r="H106" s="152"/>
      <c r="I106" s="152"/>
      <c r="J106" s="157"/>
      <c r="K106" s="149"/>
    </row>
    <row r="107" spans="1:11" ht="30" customHeight="1">
      <c r="A107" s="127"/>
      <c r="B107" s="128"/>
      <c r="C107" s="103"/>
      <c r="D107" s="111" t="s">
        <v>177</v>
      </c>
      <c r="E107" s="95" t="s">
        <v>152</v>
      </c>
      <c r="F107" s="219">
        <f>SUM(G107:I107)</f>
        <v>11.232094509803918</v>
      </c>
      <c r="G107" s="223">
        <f>SUM(G82:J82)</f>
        <v>8.291965882352939</v>
      </c>
      <c r="H107" s="223">
        <f>SUM(G83:J83)</f>
        <v>0</v>
      </c>
      <c r="I107" s="223">
        <f>SUM(G84:J84)</f>
        <v>2.940128627450979</v>
      </c>
      <c r="J107" s="136"/>
      <c r="K107" s="104"/>
    </row>
    <row r="108" spans="1:11" ht="30" customHeight="1">
      <c r="A108" s="127"/>
      <c r="B108" s="128"/>
      <c r="C108" s="103"/>
      <c r="D108" s="111" t="s">
        <v>178</v>
      </c>
      <c r="E108" s="95" t="s">
        <v>151</v>
      </c>
      <c r="F108" s="219">
        <f aca="true" t="shared" si="1" ref="F108:F116">SUM(G108:J108)</f>
        <v>0</v>
      </c>
      <c r="G108" s="220"/>
      <c r="H108" s="220"/>
      <c r="I108" s="220"/>
      <c r="J108" s="221"/>
      <c r="K108" s="104"/>
    </row>
    <row r="109" spans="1:11" ht="9" customHeight="1">
      <c r="A109" s="127"/>
      <c r="B109" s="128"/>
      <c r="C109" s="103"/>
      <c r="D109" s="202"/>
      <c r="E109" s="203"/>
      <c r="F109" s="204"/>
      <c r="G109" s="205"/>
      <c r="H109" s="205"/>
      <c r="I109" s="205"/>
      <c r="J109" s="208"/>
      <c r="K109" s="104"/>
    </row>
    <row r="110" spans="1:11" ht="30" customHeight="1">
      <c r="A110" s="127"/>
      <c r="B110" s="128"/>
      <c r="C110" s="103"/>
      <c r="D110" s="111" t="s">
        <v>179</v>
      </c>
      <c r="E110" s="95" t="s">
        <v>153</v>
      </c>
      <c r="F110" s="219">
        <f>SUM(G110:J110)</f>
        <v>2.4570823529411765</v>
      </c>
      <c r="G110" s="223">
        <f>SUM(G111:G112)</f>
        <v>2.230029411764706</v>
      </c>
      <c r="H110" s="223">
        <f>SUM(H111:H112)</f>
        <v>0</v>
      </c>
      <c r="I110" s="223">
        <f>SUM(I111:I112)</f>
        <v>0.2270529411764706</v>
      </c>
      <c r="J110" s="222">
        <f>SUM(J111:J112)</f>
        <v>0</v>
      </c>
      <c r="K110" s="104"/>
    </row>
    <row r="111" spans="1:11" ht="24" customHeight="1">
      <c r="A111" s="127"/>
      <c r="B111" s="128"/>
      <c r="C111" s="103"/>
      <c r="D111" s="111" t="s">
        <v>182</v>
      </c>
      <c r="E111" s="94" t="s">
        <v>154</v>
      </c>
      <c r="F111" s="219">
        <f t="shared" si="1"/>
        <v>0</v>
      </c>
      <c r="G111" s="220"/>
      <c r="H111" s="220"/>
      <c r="I111" s="220"/>
      <c r="J111" s="221"/>
      <c r="K111" s="104"/>
    </row>
    <row r="112" spans="1:11" ht="24" customHeight="1">
      <c r="A112" s="127"/>
      <c r="B112" s="128"/>
      <c r="C112" s="103"/>
      <c r="D112" s="111" t="s">
        <v>240</v>
      </c>
      <c r="E112" s="96" t="s">
        <v>155</v>
      </c>
      <c r="F112" s="219">
        <f t="shared" si="1"/>
        <v>2.4570823529411765</v>
      </c>
      <c r="G112" s="220">
        <f>G62/17/30</f>
        <v>2.230029411764706</v>
      </c>
      <c r="H112" s="220"/>
      <c r="I112" s="220">
        <f>I62/17/30</f>
        <v>0.2270529411764706</v>
      </c>
      <c r="J112" s="221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180</v>
      </c>
      <c r="E114" s="95" t="s">
        <v>156</v>
      </c>
      <c r="F114" s="219">
        <f t="shared" si="1"/>
        <v>0</v>
      </c>
      <c r="G114" s="220"/>
      <c r="H114" s="220"/>
      <c r="I114" s="220"/>
      <c r="J114" s="221"/>
      <c r="K114" s="104"/>
    </row>
    <row r="115" spans="1:11" ht="30" customHeight="1">
      <c r="A115" s="127"/>
      <c r="B115" s="128"/>
      <c r="C115" s="103"/>
      <c r="D115" s="111" t="s">
        <v>181</v>
      </c>
      <c r="E115" s="95" t="s">
        <v>157</v>
      </c>
      <c r="F115" s="219">
        <f t="shared" si="1"/>
        <v>0</v>
      </c>
      <c r="G115" s="220"/>
      <c r="H115" s="220"/>
      <c r="I115" s="220"/>
      <c r="J115" s="221"/>
      <c r="K115" s="104"/>
    </row>
    <row r="116" spans="1:11" ht="30" customHeight="1" thickBot="1">
      <c r="A116" s="127"/>
      <c r="B116" s="128"/>
      <c r="C116" s="103"/>
      <c r="D116" s="139" t="s">
        <v>183</v>
      </c>
      <c r="E116" s="140" t="s">
        <v>2</v>
      </c>
      <c r="F116" s="228">
        <f t="shared" si="1"/>
        <v>-7.843137268814804E-07</v>
      </c>
      <c r="G116" s="229">
        <f>G68-G86-G107-G108-G110+G114-G115</f>
        <v>0</v>
      </c>
      <c r="H116" s="229">
        <f>H68+H81-H86-H107-H108-H110+H114-H115</f>
        <v>0</v>
      </c>
      <c r="I116" s="229">
        <f>I68+I81-I86-I107-I108-I110+I114-I115</f>
        <v>-2.7755575615628914E-17</v>
      </c>
      <c r="J116" s="230">
        <f>J68+J81-J86-J108-J110+J114-J115</f>
        <v>-7.843137268537248E-07</v>
      </c>
      <c r="K116" s="104"/>
    </row>
    <row r="117" spans="1:11" ht="18" customHeight="1" thickBot="1">
      <c r="A117" s="127"/>
      <c r="B117" s="128"/>
      <c r="C117" s="103"/>
      <c r="D117" s="281" t="s">
        <v>185</v>
      </c>
      <c r="E117" s="282"/>
      <c r="F117" s="282"/>
      <c r="G117" s="282"/>
      <c r="H117" s="282"/>
      <c r="I117" s="282"/>
      <c r="J117" s="283"/>
      <c r="K117" s="104"/>
    </row>
    <row r="118" spans="1:11" ht="30" customHeight="1">
      <c r="A118" s="127"/>
      <c r="B118" s="128"/>
      <c r="C118" s="103"/>
      <c r="D118" s="141" t="s">
        <v>138</v>
      </c>
      <c r="E118" s="142" t="s">
        <v>160</v>
      </c>
      <c r="F118" s="231">
        <f>SUM(G118:J118)</f>
        <v>0</v>
      </c>
      <c r="G118" s="220"/>
      <c r="H118" s="220"/>
      <c r="I118" s="220"/>
      <c r="J118" s="220"/>
      <c r="K118" s="104"/>
    </row>
    <row r="119" spans="1:11" ht="30" customHeight="1" thickBot="1">
      <c r="A119" s="127"/>
      <c r="B119" s="128"/>
      <c r="C119" s="103"/>
      <c r="D119" s="139" t="s">
        <v>137</v>
      </c>
      <c r="E119" s="143" t="s">
        <v>161</v>
      </c>
      <c r="F119" s="229">
        <f>SUM(G119:J119)</f>
        <v>0</v>
      </c>
      <c r="G119" s="220"/>
      <c r="H119" s="220"/>
      <c r="I119" s="220"/>
      <c r="J119" s="220"/>
      <c r="K119" s="104"/>
    </row>
    <row r="120" spans="1:11" ht="18" customHeight="1" thickBot="1">
      <c r="A120" s="127"/>
      <c r="B120" s="128"/>
      <c r="C120" s="103"/>
      <c r="D120" s="275" t="s">
        <v>205</v>
      </c>
      <c r="E120" s="276"/>
      <c r="F120" s="276"/>
      <c r="G120" s="276"/>
      <c r="H120" s="276"/>
      <c r="I120" s="276"/>
      <c r="J120" s="277"/>
      <c r="K120" s="104"/>
    </row>
    <row r="121" spans="1:11" ht="30" customHeight="1">
      <c r="A121" s="127"/>
      <c r="B121" s="128"/>
      <c r="C121" s="103"/>
      <c r="D121" s="134" t="s">
        <v>138</v>
      </c>
      <c r="E121" s="174" t="s">
        <v>15</v>
      </c>
      <c r="F121" s="217">
        <f>SUM(G121:J121)</f>
        <v>9940.635999999999</v>
      </c>
      <c r="G121" s="232">
        <f>SUM(G122,G127,G130)</f>
        <v>2964.786</v>
      </c>
      <c r="H121" s="232">
        <f>SUM(H122,H127,H130)</f>
        <v>0</v>
      </c>
      <c r="I121" s="232">
        <f>SUM(I122,I127,I130)</f>
        <v>6029.342999999999</v>
      </c>
      <c r="J121" s="233">
        <f>SUM(J122,J127,J130)</f>
        <v>946.507</v>
      </c>
      <c r="K121" s="104"/>
    </row>
    <row r="122" spans="1:11" s="172" customFormat="1" ht="24" customHeight="1">
      <c r="A122" s="147"/>
      <c r="B122" s="129"/>
      <c r="C122" s="148"/>
      <c r="D122" s="111" t="s">
        <v>166</v>
      </c>
      <c r="E122" s="175" t="s">
        <v>206</v>
      </c>
      <c r="F122" s="223">
        <f>SUM(G122:J122)</f>
        <v>9940.635999999999</v>
      </c>
      <c r="G122" s="223">
        <f>SUM(G123:G126)</f>
        <v>2964.786</v>
      </c>
      <c r="H122" s="223">
        <f>SUM(H123:H126)</f>
        <v>0</v>
      </c>
      <c r="I122" s="223">
        <f>SUM(I123:I126)</f>
        <v>6029.342999999999</v>
      </c>
      <c r="J122" s="222">
        <f>SUM(J123:J126)</f>
        <v>946.507</v>
      </c>
      <c r="K122" s="149"/>
    </row>
    <row r="123" spans="1:11" s="172" customFormat="1" ht="15" customHeight="1" hidden="1">
      <c r="A123" s="147"/>
      <c r="B123" s="129"/>
      <c r="C123" s="148"/>
      <c r="D123" s="154" t="s">
        <v>211</v>
      </c>
      <c r="E123" s="150"/>
      <c r="F123" s="150"/>
      <c r="G123" s="150"/>
      <c r="H123" s="150"/>
      <c r="I123" s="150"/>
      <c r="J123" s="155"/>
      <c r="K123" s="149"/>
    </row>
    <row r="124" spans="1:11" s="172" customFormat="1" ht="15" customHeight="1">
      <c r="A124" s="147"/>
      <c r="B124" s="129"/>
      <c r="C124" s="234" t="s">
        <v>747</v>
      </c>
      <c r="D124" s="111" t="s">
        <v>755</v>
      </c>
      <c r="E124" s="153" t="s">
        <v>342</v>
      </c>
      <c r="F124" s="219">
        <f>SUM(G124:J124)</f>
        <v>9329.079</v>
      </c>
      <c r="G124" s="220">
        <f>2964.786</f>
        <v>2964.786</v>
      </c>
      <c r="H124" s="220"/>
      <c r="I124" s="220">
        <f>5405.467+8.892+3.427</f>
        <v>5417.785999999999</v>
      </c>
      <c r="J124" s="221">
        <f>665.981+8.915+259.87+6.914+3.513+1.314</f>
        <v>946.507</v>
      </c>
      <c r="K124" s="149"/>
    </row>
    <row r="125" spans="1:11" s="172" customFormat="1" ht="15" customHeight="1">
      <c r="A125" s="147"/>
      <c r="B125" s="129"/>
      <c r="C125" s="234" t="s">
        <v>747</v>
      </c>
      <c r="D125" s="111" t="s">
        <v>829</v>
      </c>
      <c r="E125" s="153" t="s">
        <v>345</v>
      </c>
      <c r="F125" s="219">
        <f>SUM(G125:J125)</f>
        <v>611.5569999999999</v>
      </c>
      <c r="G125" s="220"/>
      <c r="H125" s="220"/>
      <c r="I125" s="220">
        <f>608.275+2.54+0.742</f>
        <v>611.5569999999999</v>
      </c>
      <c r="J125" s="221"/>
      <c r="K125" s="149"/>
    </row>
    <row r="126" spans="1:11" s="172" customFormat="1" ht="15" customHeight="1">
      <c r="A126" s="147"/>
      <c r="B126" s="129"/>
      <c r="C126" s="148"/>
      <c r="D126" s="156"/>
      <c r="E126" s="146" t="s">
        <v>197</v>
      </c>
      <c r="F126" s="152"/>
      <c r="G126" s="152"/>
      <c r="H126" s="152"/>
      <c r="I126" s="152"/>
      <c r="J126" s="157"/>
      <c r="K126" s="149"/>
    </row>
    <row r="127" spans="1:11" ht="24" customHeight="1">
      <c r="A127" s="128"/>
      <c r="B127" s="128"/>
      <c r="C127" s="103"/>
      <c r="D127" s="111" t="s">
        <v>167</v>
      </c>
      <c r="E127" s="175" t="s">
        <v>213</v>
      </c>
      <c r="F127" s="223">
        <f>SUM(G127:J127)</f>
        <v>0</v>
      </c>
      <c r="G127" s="223">
        <f>SUM(G128:G129)</f>
        <v>0</v>
      </c>
      <c r="H127" s="223">
        <f>SUM(H128:H129)</f>
        <v>0</v>
      </c>
      <c r="I127" s="223">
        <f>SUM(I128:I129)</f>
        <v>0</v>
      </c>
      <c r="J127" s="222">
        <f>SUM(J128:J129)</f>
        <v>0</v>
      </c>
      <c r="K127" s="104"/>
    </row>
    <row r="128" spans="1:11" s="172" customFormat="1" ht="15" customHeight="1" hidden="1">
      <c r="A128" s="147" t="s">
        <v>212</v>
      </c>
      <c r="B128" s="129"/>
      <c r="C128" s="148"/>
      <c r="D128" s="154" t="s">
        <v>189</v>
      </c>
      <c r="E128" s="150"/>
      <c r="F128" s="150"/>
      <c r="G128" s="150"/>
      <c r="H128" s="150"/>
      <c r="I128" s="150"/>
      <c r="J128" s="155"/>
      <c r="K128" s="149"/>
    </row>
    <row r="129" spans="1:11" s="172" customFormat="1" ht="15" customHeight="1">
      <c r="A129" s="147"/>
      <c r="B129" s="129"/>
      <c r="C129" s="148"/>
      <c r="D129" s="176"/>
      <c r="E129" s="146" t="s">
        <v>196</v>
      </c>
      <c r="F129" s="177"/>
      <c r="G129" s="177"/>
      <c r="H129" s="177"/>
      <c r="I129" s="177"/>
      <c r="J129" s="178"/>
      <c r="K129" s="149"/>
    </row>
    <row r="130" spans="1:11" s="172" customFormat="1" ht="24" customHeight="1">
      <c r="A130" s="147"/>
      <c r="B130" s="129"/>
      <c r="C130" s="148"/>
      <c r="D130" s="111" t="s">
        <v>168</v>
      </c>
      <c r="E130" s="175" t="s">
        <v>207</v>
      </c>
      <c r="F130" s="223">
        <f>SUM(G130:J130)</f>
        <v>0</v>
      </c>
      <c r="G130" s="223">
        <f>SUM(G131:G132)</f>
        <v>0</v>
      </c>
      <c r="H130" s="223">
        <f>SUM(H131:H132)</f>
        <v>0</v>
      </c>
      <c r="I130" s="223">
        <f>SUM(I131:I132)</f>
        <v>0</v>
      </c>
      <c r="J130" s="222">
        <f>SUM(J131:J132)</f>
        <v>0</v>
      </c>
      <c r="K130" s="149"/>
    </row>
    <row r="131" spans="1:11" s="172" customFormat="1" ht="15" customHeight="1" hidden="1">
      <c r="A131" s="147"/>
      <c r="B131" s="129"/>
      <c r="C131" s="148"/>
      <c r="D131" s="154" t="s">
        <v>190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 thickBot="1">
      <c r="A132" s="129"/>
      <c r="B132" s="129"/>
      <c r="C132" s="148"/>
      <c r="D132" s="179"/>
      <c r="E132" s="146" t="s">
        <v>210</v>
      </c>
      <c r="F132" s="180"/>
      <c r="G132" s="180"/>
      <c r="H132" s="180"/>
      <c r="I132" s="180"/>
      <c r="J132" s="181"/>
      <c r="K132" s="149"/>
    </row>
    <row r="133" spans="1:11" s="172" customFormat="1" ht="18" customHeight="1" thickBot="1">
      <c r="A133" s="129"/>
      <c r="B133" s="129"/>
      <c r="C133" s="148"/>
      <c r="D133" s="275" t="s">
        <v>208</v>
      </c>
      <c r="E133" s="276"/>
      <c r="F133" s="276"/>
      <c r="G133" s="276"/>
      <c r="H133" s="276"/>
      <c r="I133" s="276"/>
      <c r="J133" s="277"/>
      <c r="K133" s="149"/>
    </row>
    <row r="134" spans="1:11" s="172" customFormat="1" ht="24" customHeight="1">
      <c r="A134" s="129"/>
      <c r="B134" s="129"/>
      <c r="C134" s="148"/>
      <c r="D134" s="111" t="s">
        <v>138</v>
      </c>
      <c r="E134" s="144" t="s">
        <v>141</v>
      </c>
      <c r="F134" s="223">
        <f>SUM(G134:J134)</f>
        <v>1663.18341</v>
      </c>
      <c r="G134" s="219">
        <f>SUM(G135:G137)</f>
        <v>1579.991</v>
      </c>
      <c r="H134" s="219">
        <f>SUM(H135:H137)</f>
        <v>0</v>
      </c>
      <c r="I134" s="219">
        <f>SUM(I135:I137)</f>
        <v>83.19241</v>
      </c>
      <c r="J134" s="222">
        <f>SUM(J135:J137)</f>
        <v>0</v>
      </c>
      <c r="K134" s="149"/>
    </row>
    <row r="135" spans="1:11" s="172" customFormat="1" ht="15" customHeight="1" hidden="1">
      <c r="A135" s="147"/>
      <c r="B135" s="129"/>
      <c r="C135" s="148"/>
      <c r="D135" s="154" t="s">
        <v>194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234" t="s">
        <v>747</v>
      </c>
      <c r="D136" s="111" t="s">
        <v>166</v>
      </c>
      <c r="E136" s="153" t="s">
        <v>465</v>
      </c>
      <c r="F136" s="219">
        <f>SUM(G136:J136)</f>
        <v>1663.18341</v>
      </c>
      <c r="G136" s="220">
        <v>1579.991</v>
      </c>
      <c r="H136" s="220"/>
      <c r="I136" s="220">
        <v>83.19241</v>
      </c>
      <c r="J136" s="220"/>
      <c r="K136" s="149"/>
    </row>
    <row r="137" spans="1:11" s="172" customFormat="1" ht="15" customHeight="1" thickBot="1">
      <c r="A137" s="129"/>
      <c r="B137" s="129"/>
      <c r="C137" s="148"/>
      <c r="D137" s="176"/>
      <c r="E137" s="146" t="s">
        <v>237</v>
      </c>
      <c r="F137" s="177"/>
      <c r="G137" s="177"/>
      <c r="H137" s="177"/>
      <c r="I137" s="177"/>
      <c r="J137" s="178"/>
      <c r="K137" s="149"/>
    </row>
    <row r="138" spans="1:11" ht="18" customHeight="1" thickBot="1">
      <c r="A138" s="128"/>
      <c r="B138" s="168"/>
      <c r="C138" s="148"/>
      <c r="D138" s="275" t="s">
        <v>209</v>
      </c>
      <c r="E138" s="276"/>
      <c r="F138" s="276"/>
      <c r="G138" s="276"/>
      <c r="H138" s="276"/>
      <c r="I138" s="276"/>
      <c r="J138" s="277"/>
      <c r="K138" s="149"/>
    </row>
    <row r="139" spans="3:11" ht="30" customHeight="1">
      <c r="C139" s="148"/>
      <c r="D139" s="134" t="s">
        <v>138</v>
      </c>
      <c r="E139" s="182" t="s">
        <v>184</v>
      </c>
      <c r="F139" s="217">
        <f>SUM(G139:J139)</f>
        <v>9940.635999999999</v>
      </c>
      <c r="G139" s="216">
        <f>SUM(G140,G145,G148)</f>
        <v>2964.786</v>
      </c>
      <c r="H139" s="216">
        <f>SUM(H140,H145,H148)</f>
        <v>0</v>
      </c>
      <c r="I139" s="216">
        <f>SUM(I140,I145,I148)</f>
        <v>6029.342999999999</v>
      </c>
      <c r="J139" s="218">
        <f>SUM(J140,J145,J148)</f>
        <v>946.507</v>
      </c>
      <c r="K139" s="149"/>
    </row>
    <row r="140" spans="3:11" ht="24" customHeight="1">
      <c r="C140" s="148"/>
      <c r="D140" s="111" t="s">
        <v>166</v>
      </c>
      <c r="E140" s="175" t="s">
        <v>206</v>
      </c>
      <c r="F140" s="223">
        <f>SUM(G140:J140)</f>
        <v>9940.635999999999</v>
      </c>
      <c r="G140" s="223">
        <f>SUM(G141:G144)</f>
        <v>2964.786</v>
      </c>
      <c r="H140" s="223">
        <f>SUM(H141:H144)</f>
        <v>0</v>
      </c>
      <c r="I140" s="223">
        <f>SUM(I141:I144)</f>
        <v>6029.342999999999</v>
      </c>
      <c r="J140" s="222">
        <f>SUM(J141:J144)</f>
        <v>946.507</v>
      </c>
      <c r="K140" s="149"/>
    </row>
    <row r="141" spans="1:11" s="172" customFormat="1" ht="15" customHeight="1" hidden="1">
      <c r="A141" s="147"/>
      <c r="B141" s="129"/>
      <c r="C141" s="148"/>
      <c r="D141" s="154" t="s">
        <v>211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>
      <c r="A142" s="147"/>
      <c r="B142" s="129"/>
      <c r="C142" s="235" t="s">
        <v>747</v>
      </c>
      <c r="D142" s="111" t="s">
        <v>755</v>
      </c>
      <c r="E142" s="236" t="str">
        <f>IF('46 - передача'!$E$124="","",'46 - передача'!$E$124)</f>
        <v>ОАО "Тюменская энергосбытовая компания"</v>
      </c>
      <c r="F142" s="219">
        <f>SUM(G142:J142)</f>
        <v>9329.079</v>
      </c>
      <c r="G142" s="220">
        <f>2964.786</f>
        <v>2964.786</v>
      </c>
      <c r="H142" s="220"/>
      <c r="I142" s="220">
        <f>5405.467+8.892+3.427</f>
        <v>5417.785999999999</v>
      </c>
      <c r="J142" s="221">
        <f>665.981+8.915+259.87+6.914+3.513+1.314</f>
        <v>946.507</v>
      </c>
      <c r="K142" s="149"/>
    </row>
    <row r="143" spans="1:11" s="172" customFormat="1" ht="15" customHeight="1">
      <c r="A143" s="147"/>
      <c r="B143" s="129"/>
      <c r="C143" s="235" t="s">
        <v>747</v>
      </c>
      <c r="D143" s="111" t="s">
        <v>829</v>
      </c>
      <c r="E143" s="236" t="str">
        <f>IF('46 - передача'!$E$125="","",'46 - передача'!$E$125)</f>
        <v>ОАО "Энергосбытовая компания "Восток"</v>
      </c>
      <c r="F143" s="219">
        <f>SUM(G143:J143)</f>
        <v>611.5569999999999</v>
      </c>
      <c r="G143" s="220"/>
      <c r="H143" s="220"/>
      <c r="I143" s="220">
        <f>608.275+2.54+0.742</f>
        <v>611.5569999999999</v>
      </c>
      <c r="J143" s="221"/>
      <c r="K143" s="149"/>
    </row>
    <row r="144" spans="3:11" ht="15" customHeight="1">
      <c r="C144" s="148"/>
      <c r="D144" s="156"/>
      <c r="E144" s="206" t="s">
        <v>197</v>
      </c>
      <c r="F144" s="152"/>
      <c r="G144" s="152"/>
      <c r="H144" s="152"/>
      <c r="I144" s="152"/>
      <c r="J144" s="157"/>
      <c r="K144" s="149"/>
    </row>
    <row r="145" spans="3:11" ht="24" customHeight="1">
      <c r="C145" s="148"/>
      <c r="D145" s="111" t="s">
        <v>167</v>
      </c>
      <c r="E145" s="175" t="s">
        <v>213</v>
      </c>
      <c r="F145" s="223">
        <f>SUM(G145:J145)</f>
        <v>0</v>
      </c>
      <c r="G145" s="223">
        <f>SUM(G146:G147)</f>
        <v>0</v>
      </c>
      <c r="H145" s="223">
        <f>SUM(H146:H147)</f>
        <v>0</v>
      </c>
      <c r="I145" s="223">
        <f>SUM(I146:I147)</f>
        <v>0</v>
      </c>
      <c r="J145" s="222">
        <f>SUM(J146:J147)</f>
        <v>0</v>
      </c>
      <c r="K145" s="149"/>
    </row>
    <row r="146" spans="1:11" s="172" customFormat="1" ht="15" customHeight="1" hidden="1">
      <c r="A146" s="147"/>
      <c r="B146" s="129"/>
      <c r="C146" s="148"/>
      <c r="D146" s="154" t="s">
        <v>189</v>
      </c>
      <c r="E146" s="150"/>
      <c r="F146" s="150"/>
      <c r="G146" s="150"/>
      <c r="H146" s="150"/>
      <c r="I146" s="150"/>
      <c r="J146" s="155"/>
      <c r="K146" s="149"/>
    </row>
    <row r="147" spans="3:11" ht="15" customHeight="1">
      <c r="C147" s="148"/>
      <c r="D147" s="176"/>
      <c r="E147" s="206" t="s">
        <v>196</v>
      </c>
      <c r="F147" s="177"/>
      <c r="G147" s="177"/>
      <c r="H147" s="177"/>
      <c r="I147" s="177"/>
      <c r="J147" s="178"/>
      <c r="K147" s="149"/>
    </row>
    <row r="148" spans="3:11" ht="24" customHeight="1">
      <c r="C148" s="148"/>
      <c r="D148" s="111" t="s">
        <v>168</v>
      </c>
      <c r="E148" s="175" t="s">
        <v>207</v>
      </c>
      <c r="F148" s="223">
        <f>SUM(G148:J148)</f>
        <v>0</v>
      </c>
      <c r="G148" s="223">
        <f>SUM(G149:G150)</f>
        <v>0</v>
      </c>
      <c r="H148" s="223">
        <f>SUM(H149:H150)</f>
        <v>0</v>
      </c>
      <c r="I148" s="223">
        <f>SUM(I149:I150)</f>
        <v>0</v>
      </c>
      <c r="J148" s="222">
        <f>SUM(J149:J150)</f>
        <v>0</v>
      </c>
      <c r="K148" s="149"/>
    </row>
    <row r="149" spans="1:11" s="172" customFormat="1" ht="15" customHeight="1" hidden="1">
      <c r="A149" s="147"/>
      <c r="B149" s="129"/>
      <c r="C149" s="148"/>
      <c r="D149" s="154" t="s">
        <v>190</v>
      </c>
      <c r="E149" s="150"/>
      <c r="F149" s="150"/>
      <c r="G149" s="150"/>
      <c r="H149" s="150"/>
      <c r="I149" s="150"/>
      <c r="J149" s="155"/>
      <c r="K149" s="149"/>
    </row>
    <row r="150" spans="3:11" ht="15" customHeight="1">
      <c r="C150" s="148"/>
      <c r="D150" s="183"/>
      <c r="E150" s="206" t="s">
        <v>210</v>
      </c>
      <c r="F150" s="184"/>
      <c r="G150" s="184"/>
      <c r="H150" s="184"/>
      <c r="I150" s="184"/>
      <c r="J150" s="185"/>
      <c r="K150" s="149"/>
    </row>
    <row r="151" spans="1:11" ht="9" customHeight="1">
      <c r="A151" s="127"/>
      <c r="B151" s="128"/>
      <c r="C151" s="103"/>
      <c r="D151" s="202"/>
      <c r="E151" s="203"/>
      <c r="F151" s="204"/>
      <c r="G151" s="205"/>
      <c r="H151" s="205"/>
      <c r="I151" s="205"/>
      <c r="J151" s="208"/>
      <c r="K151" s="104"/>
    </row>
    <row r="152" spans="3:11" ht="30" customHeight="1">
      <c r="C152" s="148"/>
      <c r="D152" s="111" t="s">
        <v>137</v>
      </c>
      <c r="E152" s="144" t="s">
        <v>202</v>
      </c>
      <c r="F152" s="223">
        <f>SUM(G152:J152)</f>
        <v>1663.18341</v>
      </c>
      <c r="G152" s="223">
        <f>SUM(G153:G155)</f>
        <v>1579.991</v>
      </c>
      <c r="H152" s="223">
        <f>SUM(H153:H155)</f>
        <v>0</v>
      </c>
      <c r="I152" s="223">
        <f>SUM(I153:I155)</f>
        <v>83.19241</v>
      </c>
      <c r="J152" s="222">
        <f>SUM(J153:J155)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201</v>
      </c>
      <c r="E153" s="150"/>
      <c r="F153" s="150"/>
      <c r="G153" s="150"/>
      <c r="H153" s="150"/>
      <c r="I153" s="150"/>
      <c r="J153" s="155"/>
      <c r="K153" s="149"/>
    </row>
    <row r="154" spans="1:11" s="172" customFormat="1" ht="15" customHeight="1">
      <c r="A154" s="147"/>
      <c r="B154" s="129"/>
      <c r="C154" s="235" t="s">
        <v>747</v>
      </c>
      <c r="D154" s="111" t="s">
        <v>169</v>
      </c>
      <c r="E154" s="236" t="str">
        <f>IF('46 - передача'!$E$136="","",'46 - передача'!$E$136)</f>
        <v>ОАО "Тюменьэнерго"</v>
      </c>
      <c r="F154" s="219">
        <f>SUM(G154:J154)</f>
        <v>1663.18341</v>
      </c>
      <c r="G154" s="220">
        <v>1579.991</v>
      </c>
      <c r="H154" s="220"/>
      <c r="I154" s="220">
        <v>83.19241</v>
      </c>
      <c r="J154" s="220"/>
      <c r="K154" s="149"/>
    </row>
    <row r="155" spans="3:11" ht="15" customHeight="1" thickBot="1">
      <c r="C155" s="148"/>
      <c r="D155" s="179"/>
      <c r="E155" s="209" t="s">
        <v>237</v>
      </c>
      <c r="F155" s="180"/>
      <c r="G155" s="180"/>
      <c r="H155" s="180"/>
      <c r="I155" s="180"/>
      <c r="J155" s="181"/>
      <c r="K155" s="149"/>
    </row>
    <row r="156" spans="3:11" ht="11.25">
      <c r="C156" s="191"/>
      <c r="D156" s="192"/>
      <c r="E156" s="193"/>
      <c r="F156" s="194"/>
      <c r="G156" s="194"/>
      <c r="H156" s="194"/>
      <c r="I156" s="194"/>
      <c r="J156" s="194"/>
      <c r="K156" s="195"/>
    </row>
  </sheetData>
  <sheetProtection password="FA9C" sheet="1" objects="1" scenarios="1" formatColumns="0" formatRows="0"/>
  <mergeCells count="7">
    <mergeCell ref="D133:J133"/>
    <mergeCell ref="D138:J138"/>
    <mergeCell ref="D9:J9"/>
    <mergeCell ref="D117:J117"/>
    <mergeCell ref="D120:J120"/>
    <mergeCell ref="D17:J17"/>
    <mergeCell ref="D67:J67"/>
  </mergeCells>
  <dataValidations count="6">
    <dataValidation type="decimal" allowBlank="1" showInputMessage="1" showErrorMessage="1" errorTitle="Внимание" error="Допускается ввод только действительных чисел!" sqref="J151 G118:J119 G82:J84 G81 J85 J109 G108:J108 G111:J112 G114:J115 J113 G80:J80 G19:J19 I33:J33 J34:J35 H32:J32 J59 J63 G69:J69 G58:J58 G61:J62 G64:J65 G30:J30 G154:J154 G44:J46 G28:J28 G78:J78 G94:J96 G39:J40 G89:J90 G72:J74 G136:J136 G22:J24 G124:J125 G142:J142 G143:H143 J143">
      <formula1>-999999999999999000000000</formula1>
      <formula2>9.99999999999999E+23</formula2>
    </dataValidation>
    <dataValidation type="decimal" allowBlank="1" showInputMessage="1" showErrorMessage="1" sqref="G151:I151 G113:I113 G85:I85 G109:I109 G31:G35 H33:H35 I34:I35 G59:I59 G63:I6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36 E44:E46 E22:E24">
      <formula1>tso_name</formula1>
    </dataValidation>
    <dataValidation type="list" allowBlank="1" showInputMessage="1" showErrorMessage="1" errorTitle="Внимание" error="Выберите значение из предложенного списка!" sqref="E28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9:E40 E124:E125">
      <formula1>sbwt_name</formula1>
    </dataValidation>
  </dataValidations>
  <hyperlinks>
    <hyperlink ref="E25" location="'46 - передача'!A1" tooltip="Добавить сетевую компанию" display="Добавить сетевую компанию"/>
    <hyperlink ref="E29" location="'46 - передача'!A1" tooltip="Добавить генерирующую компанию" display="Добавить генерирующую компанию"/>
    <hyperlink ref="E47" location="'46 - передача'!A1" tooltip="Добавить сетевую компанию" display="Добавить сетевую компанию"/>
    <hyperlink ref="E50" location="'46 - передача'!A1" tooltip="Добавить генерирующую компанию" display="Добавить генерирующую компанию"/>
    <hyperlink ref="E126" location="'46 - передача'!A1" tooltip="Добавить сбытовую компанию" display="Добавить сбытовую компанию"/>
    <hyperlink ref="E129" location="'46 - передача'!A1" tooltip="Добавить сетевую компанию" display="Добавить сетевую компанию"/>
    <hyperlink ref="E132" location="'46 - передача'!A1" tooltip="Добавить другую организацию" display="Добавить другую организацию"/>
    <hyperlink ref="E137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3" location="'46 - передача'!A1" tooltip="Добавить другую организацию" display="Добавить другую организацию"/>
    <hyperlink ref="E56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8" location="'46 - передача'!$A$1" tooltip="Удалить" display="Удалить"/>
    <hyperlink ref="C39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124" location="'46 - передача'!$A$1" tooltip="Удалить" display="Удалить"/>
    <hyperlink ref="C136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46" location="'46 - передача'!$A$1" tooltip="Удалить" display="Удалить"/>
    <hyperlink ref="C40" location="'46 - передача'!$A$1" tooltip="Удалить" display="Удалить"/>
    <hyperlink ref="C125" location="'46 - передача'!$A$1" tooltip="Удалить" display="Удалить"/>
  </hyperlinks>
  <printOptions/>
  <pageMargins left="0.2362204724409449" right="0.1968503937007874" top="0.15748031496062992" bottom="0.1968503937007874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I30" sqref="I30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50"/>
  <sheetViews>
    <sheetView zoomScalePageLayoutView="0" workbookViewId="0" topLeftCell="A1">
      <selection activeCell="AR418" sqref="AR418:AT505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720</v>
      </c>
      <c r="B1" s="89" t="s">
        <v>721</v>
      </c>
      <c r="C1" s="89" t="s">
        <v>722</v>
      </c>
      <c r="D1" s="89" t="s">
        <v>723</v>
      </c>
      <c r="E1" s="89" t="s">
        <v>724</v>
      </c>
      <c r="G1" s="89" t="s">
        <v>725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726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758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727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728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729</v>
      </c>
    </row>
    <row r="7" spans="1:7" ht="11.25">
      <c r="A7" s="89" t="s">
        <v>282</v>
      </c>
      <c r="B7" s="89" t="s">
        <v>283</v>
      </c>
      <c r="C7" s="89" t="s">
        <v>284</v>
      </c>
      <c r="D7" s="89" t="s">
        <v>268</v>
      </c>
      <c r="E7" s="89" t="s">
        <v>110</v>
      </c>
      <c r="G7" s="89" t="s">
        <v>730</v>
      </c>
    </row>
    <row r="8" spans="1:7" ht="11.25">
      <c r="A8" s="89" t="s">
        <v>285</v>
      </c>
      <c r="B8" s="89" t="s">
        <v>286</v>
      </c>
      <c r="C8" s="89" t="s">
        <v>287</v>
      </c>
      <c r="D8" s="89" t="s">
        <v>268</v>
      </c>
      <c r="E8" s="89" t="s">
        <v>110</v>
      </c>
      <c r="G8" s="89" t="s">
        <v>731</v>
      </c>
    </row>
    <row r="9" spans="1:7" ht="11.25">
      <c r="A9" s="89" t="s">
        <v>288</v>
      </c>
      <c r="B9" s="89" t="s">
        <v>289</v>
      </c>
      <c r="C9" s="89" t="s">
        <v>287</v>
      </c>
      <c r="D9" s="89" t="s">
        <v>268</v>
      </c>
      <c r="E9" s="89" t="s">
        <v>110</v>
      </c>
      <c r="G9" s="89" t="s">
        <v>732</v>
      </c>
    </row>
    <row r="10" spans="1:5" ht="11.25">
      <c r="A10" s="89" t="s">
        <v>290</v>
      </c>
      <c r="B10" s="89" t="s">
        <v>291</v>
      </c>
      <c r="C10" s="89" t="s">
        <v>292</v>
      </c>
      <c r="D10" s="89" t="s">
        <v>268</v>
      </c>
      <c r="E10" s="89" t="s">
        <v>110</v>
      </c>
    </row>
    <row r="11" spans="1:5" ht="11.25">
      <c r="A11" s="89" t="s">
        <v>293</v>
      </c>
      <c r="B11" s="89" t="s">
        <v>294</v>
      </c>
      <c r="C11" s="89" t="s">
        <v>295</v>
      </c>
      <c r="D11" s="89" t="s">
        <v>268</v>
      </c>
      <c r="E11" s="89" t="s">
        <v>110</v>
      </c>
    </row>
    <row r="12" spans="1:5" ht="11.25">
      <c r="A12" s="89" t="s">
        <v>296</v>
      </c>
      <c r="B12" s="89" t="s">
        <v>297</v>
      </c>
      <c r="C12" s="89" t="s">
        <v>298</v>
      </c>
      <c r="D12" s="89" t="s">
        <v>268</v>
      </c>
      <c r="E12" s="89" t="s">
        <v>110</v>
      </c>
    </row>
    <row r="13" spans="1:5" ht="11.25">
      <c r="A13" s="89" t="s">
        <v>299</v>
      </c>
      <c r="B13" s="89" t="s">
        <v>300</v>
      </c>
      <c r="C13" s="89" t="s">
        <v>277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287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305</v>
      </c>
      <c r="D15" s="89" t="s">
        <v>268</v>
      </c>
      <c r="E15" s="89" t="s">
        <v>110</v>
      </c>
    </row>
    <row r="16" spans="1:5" ht="11.25">
      <c r="A16" s="89" t="s">
        <v>306</v>
      </c>
      <c r="B16" s="89" t="s">
        <v>307</v>
      </c>
      <c r="C16" s="89" t="s">
        <v>308</v>
      </c>
      <c r="D16" s="89" t="s">
        <v>268</v>
      </c>
      <c r="E16" s="89" t="s">
        <v>110</v>
      </c>
    </row>
    <row r="17" spans="1:5" ht="11.25">
      <c r="A17" s="89" t="s">
        <v>309</v>
      </c>
      <c r="B17" s="89" t="s">
        <v>310</v>
      </c>
      <c r="C17" s="89" t="s">
        <v>311</v>
      </c>
      <c r="D17" s="89" t="s">
        <v>268</v>
      </c>
      <c r="E17" s="89" t="s">
        <v>110</v>
      </c>
    </row>
    <row r="18" spans="1:5" ht="11.25">
      <c r="A18" s="89" t="s">
        <v>759</v>
      </c>
      <c r="B18" s="89" t="s">
        <v>281</v>
      </c>
      <c r="C18" s="89" t="s">
        <v>760</v>
      </c>
      <c r="D18" s="89" t="s">
        <v>268</v>
      </c>
      <c r="E18" s="89" t="s">
        <v>110</v>
      </c>
    </row>
    <row r="19" spans="1:5" ht="11.25">
      <c r="A19" s="89" t="s">
        <v>312</v>
      </c>
      <c r="B19" s="89" t="s">
        <v>313</v>
      </c>
      <c r="C19" s="89" t="s">
        <v>314</v>
      </c>
      <c r="D19" s="89" t="s">
        <v>268</v>
      </c>
      <c r="E19" s="89" t="s">
        <v>110</v>
      </c>
    </row>
    <row r="20" spans="1:5" ht="11.25">
      <c r="A20" s="89" t="s">
        <v>315</v>
      </c>
      <c r="B20" s="89" t="s">
        <v>316</v>
      </c>
      <c r="C20" s="89" t="s">
        <v>314</v>
      </c>
      <c r="D20" s="89" t="s">
        <v>317</v>
      </c>
      <c r="E20" s="89" t="s">
        <v>110</v>
      </c>
    </row>
    <row r="21" spans="1:5" ht="11.25">
      <c r="A21" s="89" t="s">
        <v>318</v>
      </c>
      <c r="B21" s="89" t="s">
        <v>319</v>
      </c>
      <c r="C21" s="89" t="s">
        <v>320</v>
      </c>
      <c r="D21" s="89" t="s">
        <v>317</v>
      </c>
      <c r="E21" s="89" t="s">
        <v>110</v>
      </c>
    </row>
    <row r="22" spans="1:5" ht="11.25">
      <c r="A22" s="89" t="s">
        <v>321</v>
      </c>
      <c r="B22" s="89" t="s">
        <v>322</v>
      </c>
      <c r="C22" s="89" t="s">
        <v>323</v>
      </c>
      <c r="D22" s="89" t="s">
        <v>317</v>
      </c>
      <c r="E22" s="89" t="s">
        <v>110</v>
      </c>
    </row>
    <row r="23" spans="1:5" ht="11.25">
      <c r="A23" s="89" t="s">
        <v>324</v>
      </c>
      <c r="B23" s="89" t="s">
        <v>325</v>
      </c>
      <c r="C23" s="89" t="s">
        <v>292</v>
      </c>
      <c r="D23" s="89" t="s">
        <v>317</v>
      </c>
      <c r="E23" s="89" t="s">
        <v>110</v>
      </c>
    </row>
    <row r="24" spans="1:5" ht="11.25">
      <c r="A24" s="89" t="s">
        <v>326</v>
      </c>
      <c r="B24" s="89" t="s">
        <v>327</v>
      </c>
      <c r="C24" s="89" t="s">
        <v>328</v>
      </c>
      <c r="D24" s="89" t="s">
        <v>317</v>
      </c>
      <c r="E24" s="89" t="s">
        <v>110</v>
      </c>
    </row>
    <row r="25" spans="1:5" ht="11.25">
      <c r="A25" s="89" t="s">
        <v>329</v>
      </c>
      <c r="B25" s="89" t="s">
        <v>330</v>
      </c>
      <c r="C25" s="89" t="s">
        <v>331</v>
      </c>
      <c r="D25" s="89" t="s">
        <v>317</v>
      </c>
      <c r="E25" s="89" t="s">
        <v>110</v>
      </c>
    </row>
    <row r="26" spans="1:5" ht="11.25">
      <c r="A26" s="89" t="s">
        <v>332</v>
      </c>
      <c r="B26" s="89" t="s">
        <v>330</v>
      </c>
      <c r="C26" s="89" t="s">
        <v>280</v>
      </c>
      <c r="D26" s="89" t="s">
        <v>317</v>
      </c>
      <c r="E26" s="89" t="s">
        <v>110</v>
      </c>
    </row>
    <row r="27" spans="1:5" ht="11.25">
      <c r="A27" s="89" t="s">
        <v>333</v>
      </c>
      <c r="B27" s="89" t="s">
        <v>334</v>
      </c>
      <c r="C27" s="89" t="s">
        <v>335</v>
      </c>
      <c r="D27" s="89" t="s">
        <v>317</v>
      </c>
      <c r="E27" s="89" t="s">
        <v>110</v>
      </c>
    </row>
    <row r="28" spans="1:5" ht="11.25">
      <c r="A28" s="89" t="s">
        <v>336</v>
      </c>
      <c r="B28" s="89" t="s">
        <v>337</v>
      </c>
      <c r="C28" s="89" t="s">
        <v>338</v>
      </c>
      <c r="D28" s="89" t="s">
        <v>317</v>
      </c>
      <c r="E28" s="89" t="s">
        <v>110</v>
      </c>
    </row>
    <row r="29" spans="1:5" ht="11.25">
      <c r="A29" s="89" t="s">
        <v>339</v>
      </c>
      <c r="B29" s="89" t="s">
        <v>340</v>
      </c>
      <c r="C29" s="89" t="s">
        <v>341</v>
      </c>
      <c r="D29" s="89" t="s">
        <v>317</v>
      </c>
      <c r="E29" s="89" t="s">
        <v>110</v>
      </c>
    </row>
    <row r="30" spans="1:5" ht="11.25">
      <c r="A30" s="89" t="s">
        <v>342</v>
      </c>
      <c r="B30" s="89" t="s">
        <v>343</v>
      </c>
      <c r="C30" s="89" t="s">
        <v>277</v>
      </c>
      <c r="D30" s="89" t="s">
        <v>317</v>
      </c>
      <c r="E30" s="89" t="s">
        <v>110</v>
      </c>
    </row>
    <row r="31" spans="1:5" ht="11.25">
      <c r="A31" s="89" t="s">
        <v>345</v>
      </c>
      <c r="B31" s="89" t="s">
        <v>346</v>
      </c>
      <c r="C31" s="89" t="s">
        <v>347</v>
      </c>
      <c r="D31" s="89" t="s">
        <v>317</v>
      </c>
      <c r="E31" s="89" t="s">
        <v>110</v>
      </c>
    </row>
    <row r="32" spans="1:5" ht="11.25">
      <c r="A32" s="89" t="s">
        <v>348</v>
      </c>
      <c r="B32" s="89" t="s">
        <v>349</v>
      </c>
      <c r="C32" s="89" t="s">
        <v>292</v>
      </c>
      <c r="D32" s="89" t="s">
        <v>317</v>
      </c>
      <c r="E32" s="89" t="s">
        <v>110</v>
      </c>
    </row>
    <row r="33" spans="1:5" ht="11.25">
      <c r="A33" s="89" t="s">
        <v>761</v>
      </c>
      <c r="B33" s="89" t="s">
        <v>762</v>
      </c>
      <c r="C33" s="89" t="s">
        <v>763</v>
      </c>
      <c r="D33" s="89" t="s">
        <v>317</v>
      </c>
      <c r="E33" s="89" t="s">
        <v>110</v>
      </c>
    </row>
    <row r="34" spans="1:5" ht="11.25">
      <c r="A34" s="89" t="s">
        <v>296</v>
      </c>
      <c r="B34" s="89" t="s">
        <v>297</v>
      </c>
      <c r="C34" s="89" t="s">
        <v>298</v>
      </c>
      <c r="D34" s="89" t="s">
        <v>317</v>
      </c>
      <c r="E34" s="89" t="s">
        <v>110</v>
      </c>
    </row>
    <row r="35" spans="1:5" ht="11.25">
      <c r="A35" s="89" t="s">
        <v>764</v>
      </c>
      <c r="B35" s="89" t="s">
        <v>765</v>
      </c>
      <c r="C35" s="89" t="s">
        <v>471</v>
      </c>
      <c r="D35" s="89" t="s">
        <v>317</v>
      </c>
      <c r="E35" s="89" t="s">
        <v>110</v>
      </c>
    </row>
    <row r="36" spans="1:5" ht="11.25">
      <c r="A36" s="89" t="s">
        <v>350</v>
      </c>
      <c r="B36" s="89" t="s">
        <v>351</v>
      </c>
      <c r="C36" s="89" t="s">
        <v>328</v>
      </c>
      <c r="D36" s="89" t="s">
        <v>317</v>
      </c>
      <c r="E36" s="89" t="s">
        <v>110</v>
      </c>
    </row>
    <row r="37" spans="1:5" ht="11.25">
      <c r="A37" s="89" t="s">
        <v>352</v>
      </c>
      <c r="B37" s="89" t="s">
        <v>353</v>
      </c>
      <c r="C37" s="89" t="s">
        <v>354</v>
      </c>
      <c r="D37" s="89" t="s">
        <v>317</v>
      </c>
      <c r="E37" s="89" t="s">
        <v>110</v>
      </c>
    </row>
    <row r="38" spans="1:5" ht="11.25">
      <c r="A38" s="89" t="s">
        <v>355</v>
      </c>
      <c r="B38" s="89" t="s">
        <v>356</v>
      </c>
      <c r="C38" s="89" t="s">
        <v>357</v>
      </c>
      <c r="D38" s="89" t="s">
        <v>317</v>
      </c>
      <c r="E38" s="89" t="s">
        <v>110</v>
      </c>
    </row>
    <row r="39" spans="1:5" ht="11.25">
      <c r="A39" s="89" t="s">
        <v>358</v>
      </c>
      <c r="B39" s="89" t="s">
        <v>359</v>
      </c>
      <c r="C39" s="89" t="s">
        <v>360</v>
      </c>
      <c r="D39" s="89" t="s">
        <v>317</v>
      </c>
      <c r="E39" s="89" t="s">
        <v>110</v>
      </c>
    </row>
    <row r="40" spans="1:5" ht="11.25">
      <c r="A40" s="89" t="s">
        <v>361</v>
      </c>
      <c r="B40" s="89" t="s">
        <v>362</v>
      </c>
      <c r="C40" s="89" t="s">
        <v>363</v>
      </c>
      <c r="D40" s="89" t="s">
        <v>317</v>
      </c>
      <c r="E40" s="89" t="s">
        <v>110</v>
      </c>
    </row>
    <row r="41" spans="1:5" ht="11.25">
      <c r="A41" s="89" t="s">
        <v>364</v>
      </c>
      <c r="B41" s="89" t="s">
        <v>365</v>
      </c>
      <c r="C41" s="89" t="s">
        <v>366</v>
      </c>
      <c r="D41" s="89" t="s">
        <v>317</v>
      </c>
      <c r="E41" s="89" t="s">
        <v>110</v>
      </c>
    </row>
    <row r="42" spans="1:5" ht="11.25">
      <c r="A42" s="89" t="s">
        <v>367</v>
      </c>
      <c r="B42" s="89" t="s">
        <v>368</v>
      </c>
      <c r="C42" s="89" t="s">
        <v>369</v>
      </c>
      <c r="D42" s="89" t="s">
        <v>317</v>
      </c>
      <c r="E42" s="89" t="s">
        <v>110</v>
      </c>
    </row>
    <row r="43" spans="1:5" ht="11.25">
      <c r="A43" s="89" t="s">
        <v>370</v>
      </c>
      <c r="B43" s="89" t="s">
        <v>371</v>
      </c>
      <c r="C43" s="89" t="s">
        <v>372</v>
      </c>
      <c r="D43" s="89" t="s">
        <v>317</v>
      </c>
      <c r="E43" s="89" t="s">
        <v>110</v>
      </c>
    </row>
    <row r="44" spans="1:5" ht="11.25">
      <c r="A44" s="89" t="s">
        <v>373</v>
      </c>
      <c r="B44" s="89" t="s">
        <v>374</v>
      </c>
      <c r="C44" s="89" t="s">
        <v>375</v>
      </c>
      <c r="D44" s="89" t="s">
        <v>317</v>
      </c>
      <c r="E44" s="89" t="s">
        <v>110</v>
      </c>
    </row>
    <row r="45" spans="1:5" ht="11.25">
      <c r="A45" s="89" t="s">
        <v>376</v>
      </c>
      <c r="B45" s="89" t="s">
        <v>377</v>
      </c>
      <c r="C45" s="89" t="s">
        <v>372</v>
      </c>
      <c r="D45" s="89" t="s">
        <v>317</v>
      </c>
      <c r="E45" s="89" t="s">
        <v>110</v>
      </c>
    </row>
    <row r="46" spans="1:5" ht="11.25">
      <c r="A46" s="89" t="s">
        <v>378</v>
      </c>
      <c r="B46" s="89" t="s">
        <v>379</v>
      </c>
      <c r="C46" s="89" t="s">
        <v>360</v>
      </c>
      <c r="D46" s="89" t="s">
        <v>317</v>
      </c>
      <c r="E46" s="89" t="s">
        <v>110</v>
      </c>
    </row>
    <row r="47" spans="1:5" ht="11.25">
      <c r="A47" s="89" t="s">
        <v>380</v>
      </c>
      <c r="B47" s="89" t="s">
        <v>381</v>
      </c>
      <c r="C47" s="89" t="s">
        <v>360</v>
      </c>
      <c r="D47" s="89" t="s">
        <v>317</v>
      </c>
      <c r="E47" s="89" t="s">
        <v>110</v>
      </c>
    </row>
    <row r="48" spans="1:5" ht="11.25">
      <c r="A48" s="89" t="s">
        <v>382</v>
      </c>
      <c r="B48" s="89" t="s">
        <v>383</v>
      </c>
      <c r="C48" s="89" t="s">
        <v>384</v>
      </c>
      <c r="D48" s="89" t="s">
        <v>317</v>
      </c>
      <c r="E48" s="89" t="s">
        <v>110</v>
      </c>
    </row>
    <row r="49" spans="1:5" ht="11.25">
      <c r="A49" s="89" t="s">
        <v>385</v>
      </c>
      <c r="B49" s="89" t="s">
        <v>386</v>
      </c>
      <c r="C49" s="89" t="s">
        <v>363</v>
      </c>
      <c r="D49" s="89" t="s">
        <v>317</v>
      </c>
      <c r="E49" s="89" t="s">
        <v>110</v>
      </c>
    </row>
    <row r="50" spans="1:5" ht="11.25">
      <c r="A50" s="89" t="s">
        <v>387</v>
      </c>
      <c r="B50" s="89" t="s">
        <v>388</v>
      </c>
      <c r="C50" s="89" t="s">
        <v>280</v>
      </c>
      <c r="D50" s="89" t="s">
        <v>317</v>
      </c>
      <c r="E50" s="89" t="s">
        <v>110</v>
      </c>
    </row>
    <row r="51" spans="1:5" ht="11.25">
      <c r="A51" s="89" t="s">
        <v>389</v>
      </c>
      <c r="B51" s="89" t="s">
        <v>390</v>
      </c>
      <c r="C51" s="89" t="s">
        <v>391</v>
      </c>
      <c r="D51" s="89" t="s">
        <v>317</v>
      </c>
      <c r="E51" s="89" t="s">
        <v>110</v>
      </c>
    </row>
    <row r="52" spans="1:5" ht="11.25">
      <c r="A52" s="89" t="s">
        <v>392</v>
      </c>
      <c r="B52" s="89" t="s">
        <v>393</v>
      </c>
      <c r="C52" s="89" t="s">
        <v>394</v>
      </c>
      <c r="D52" s="89" t="s">
        <v>317</v>
      </c>
      <c r="E52" s="89" t="s">
        <v>110</v>
      </c>
    </row>
    <row r="53" spans="1:5" ht="11.25">
      <c r="A53" s="89" t="s">
        <v>395</v>
      </c>
      <c r="B53" s="89" t="s">
        <v>396</v>
      </c>
      <c r="C53" s="89" t="s">
        <v>397</v>
      </c>
      <c r="D53" s="89" t="s">
        <v>317</v>
      </c>
      <c r="E53" s="89" t="s">
        <v>110</v>
      </c>
    </row>
    <row r="54" spans="1:5" ht="11.25">
      <c r="A54" s="89" t="s">
        <v>766</v>
      </c>
      <c r="B54" s="89" t="s">
        <v>767</v>
      </c>
      <c r="C54" s="89" t="s">
        <v>640</v>
      </c>
      <c r="D54" s="89" t="s">
        <v>141</v>
      </c>
      <c r="E54" s="89" t="s">
        <v>110</v>
      </c>
    </row>
    <row r="55" spans="1:5" ht="11.25">
      <c r="A55" s="89" t="s">
        <v>768</v>
      </c>
      <c r="B55" s="89" t="s">
        <v>462</v>
      </c>
      <c r="C55" s="89" t="s">
        <v>314</v>
      </c>
      <c r="D55" s="89" t="s">
        <v>141</v>
      </c>
      <c r="E55" s="89" t="s">
        <v>110</v>
      </c>
    </row>
    <row r="56" spans="1:5" ht="11.25">
      <c r="A56" s="89" t="s">
        <v>769</v>
      </c>
      <c r="B56" s="89" t="s">
        <v>468</v>
      </c>
      <c r="C56" s="89" t="s">
        <v>298</v>
      </c>
      <c r="D56" s="89" t="s">
        <v>141</v>
      </c>
      <c r="E56" s="89" t="s">
        <v>110</v>
      </c>
    </row>
    <row r="57" spans="1:5" ht="11.25">
      <c r="A57" s="89" t="s">
        <v>398</v>
      </c>
      <c r="B57" s="89" t="s">
        <v>399</v>
      </c>
      <c r="C57" s="89" t="s">
        <v>314</v>
      </c>
      <c r="D57" s="89" t="s">
        <v>141</v>
      </c>
      <c r="E57" s="89" t="s">
        <v>110</v>
      </c>
    </row>
    <row r="58" spans="1:5" ht="11.25">
      <c r="A58" s="89" t="s">
        <v>400</v>
      </c>
      <c r="B58" s="89" t="s">
        <v>401</v>
      </c>
      <c r="C58" s="89" t="s">
        <v>402</v>
      </c>
      <c r="D58" s="89" t="s">
        <v>141</v>
      </c>
      <c r="E58" s="89" t="s">
        <v>110</v>
      </c>
    </row>
    <row r="59" spans="1:5" ht="11.25">
      <c r="A59" s="89" t="s">
        <v>403</v>
      </c>
      <c r="B59" s="89" t="s">
        <v>404</v>
      </c>
      <c r="C59" s="89" t="s">
        <v>405</v>
      </c>
      <c r="D59" s="89" t="s">
        <v>141</v>
      </c>
      <c r="E59" s="89" t="s">
        <v>110</v>
      </c>
    </row>
    <row r="60" spans="1:5" ht="11.25">
      <c r="A60" s="89" t="s">
        <v>324</v>
      </c>
      <c r="B60" s="89" t="s">
        <v>325</v>
      </c>
      <c r="C60" s="89" t="s">
        <v>292</v>
      </c>
      <c r="D60" s="89" t="s">
        <v>141</v>
      </c>
      <c r="E60" s="89" t="s">
        <v>110</v>
      </c>
    </row>
    <row r="61" spans="1:5" ht="11.25">
      <c r="A61" s="89" t="s">
        <v>408</v>
      </c>
      <c r="B61" s="89" t="s">
        <v>409</v>
      </c>
      <c r="C61" s="89" t="s">
        <v>410</v>
      </c>
      <c r="D61" s="89" t="s">
        <v>141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141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405</v>
      </c>
      <c r="D63" s="89" t="s">
        <v>141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418</v>
      </c>
      <c r="D64" s="89" t="s">
        <v>141</v>
      </c>
      <c r="E64" s="89" t="s">
        <v>110</v>
      </c>
    </row>
    <row r="65" spans="1:5" ht="11.25">
      <c r="A65" s="89" t="s">
        <v>419</v>
      </c>
      <c r="B65" s="89" t="s">
        <v>420</v>
      </c>
      <c r="C65" s="89" t="s">
        <v>421</v>
      </c>
      <c r="D65" s="89" t="s">
        <v>141</v>
      </c>
      <c r="E65" s="89" t="s">
        <v>110</v>
      </c>
    </row>
    <row r="66" spans="1:5" ht="11.25">
      <c r="A66" s="89" t="s">
        <v>422</v>
      </c>
      <c r="B66" s="89" t="s">
        <v>423</v>
      </c>
      <c r="C66" s="89" t="s">
        <v>424</v>
      </c>
      <c r="D66" s="89" t="s">
        <v>141</v>
      </c>
      <c r="E66" s="89" t="s">
        <v>110</v>
      </c>
    </row>
    <row r="67" spans="1:5" ht="11.25">
      <c r="A67" s="89" t="s">
        <v>425</v>
      </c>
      <c r="B67" s="89" t="s">
        <v>426</v>
      </c>
      <c r="C67" s="89" t="s">
        <v>427</v>
      </c>
      <c r="D67" s="89" t="s">
        <v>141</v>
      </c>
      <c r="E67" s="89" t="s">
        <v>110</v>
      </c>
    </row>
    <row r="68" spans="1:5" ht="11.25">
      <c r="A68" s="89" t="s">
        <v>428</v>
      </c>
      <c r="B68" s="89" t="s">
        <v>429</v>
      </c>
      <c r="C68" s="89" t="s">
        <v>430</v>
      </c>
      <c r="D68" s="89" t="s">
        <v>141</v>
      </c>
      <c r="E68" s="89" t="s">
        <v>110</v>
      </c>
    </row>
    <row r="69" spans="1:5" ht="11.25">
      <c r="A69" s="89" t="s">
        <v>431</v>
      </c>
      <c r="B69" s="89" t="s">
        <v>432</v>
      </c>
      <c r="C69" s="89" t="s">
        <v>360</v>
      </c>
      <c r="D69" s="89" t="s">
        <v>141</v>
      </c>
      <c r="E69" s="89" t="s">
        <v>110</v>
      </c>
    </row>
    <row r="70" spans="1:5" ht="11.25">
      <c r="A70" s="89" t="s">
        <v>433</v>
      </c>
      <c r="B70" s="89" t="s">
        <v>434</v>
      </c>
      <c r="C70" s="89" t="s">
        <v>435</v>
      </c>
      <c r="D70" s="89" t="s">
        <v>141</v>
      </c>
      <c r="E70" s="89" t="s">
        <v>110</v>
      </c>
    </row>
    <row r="71" spans="1:5" ht="11.25">
      <c r="A71" s="89" t="s">
        <v>436</v>
      </c>
      <c r="B71" s="89" t="s">
        <v>437</v>
      </c>
      <c r="C71" s="89" t="s">
        <v>391</v>
      </c>
      <c r="D71" s="89" t="s">
        <v>141</v>
      </c>
      <c r="E71" s="89" t="s">
        <v>110</v>
      </c>
    </row>
    <row r="72" spans="1:5" ht="11.25">
      <c r="A72" s="89" t="s">
        <v>438</v>
      </c>
      <c r="B72" s="89" t="s">
        <v>439</v>
      </c>
      <c r="C72" s="89" t="s">
        <v>338</v>
      </c>
      <c r="D72" s="89" t="s">
        <v>141</v>
      </c>
      <c r="E72" s="89" t="s">
        <v>110</v>
      </c>
    </row>
    <row r="73" spans="1:5" ht="11.25">
      <c r="A73" s="89" t="s">
        <v>440</v>
      </c>
      <c r="B73" s="89" t="s">
        <v>441</v>
      </c>
      <c r="C73" s="89" t="s">
        <v>284</v>
      </c>
      <c r="D73" s="89" t="s">
        <v>141</v>
      </c>
      <c r="E73" s="89" t="s">
        <v>110</v>
      </c>
    </row>
    <row r="74" spans="1:5" ht="11.25">
      <c r="A74" s="89" t="s">
        <v>443</v>
      </c>
      <c r="B74" s="89" t="s">
        <v>444</v>
      </c>
      <c r="C74" s="89" t="s">
        <v>405</v>
      </c>
      <c r="D74" s="89" t="s">
        <v>141</v>
      </c>
      <c r="E74" s="89" t="s">
        <v>110</v>
      </c>
    </row>
    <row r="75" spans="1:5" ht="11.25">
      <c r="A75" s="89" t="s">
        <v>445</v>
      </c>
      <c r="B75" s="89" t="s">
        <v>446</v>
      </c>
      <c r="C75" s="89" t="s">
        <v>287</v>
      </c>
      <c r="D75" s="89" t="s">
        <v>141</v>
      </c>
      <c r="E75" s="89" t="s">
        <v>110</v>
      </c>
    </row>
    <row r="76" spans="1:5" ht="11.25">
      <c r="A76" s="89" t="s">
        <v>447</v>
      </c>
      <c r="B76" s="89" t="s">
        <v>448</v>
      </c>
      <c r="C76" s="89" t="s">
        <v>298</v>
      </c>
      <c r="D76" s="89" t="s">
        <v>141</v>
      </c>
      <c r="E76" s="89" t="s">
        <v>110</v>
      </c>
    </row>
    <row r="77" spans="1:5" ht="11.25">
      <c r="A77" s="89" t="s">
        <v>450</v>
      </c>
      <c r="B77" s="89" t="s">
        <v>451</v>
      </c>
      <c r="C77" s="89" t="s">
        <v>308</v>
      </c>
      <c r="D77" s="89" t="s">
        <v>141</v>
      </c>
      <c r="E77" s="89" t="s">
        <v>110</v>
      </c>
    </row>
    <row r="78" spans="1:5" ht="11.25">
      <c r="A78" s="89" t="s">
        <v>452</v>
      </c>
      <c r="B78" s="89" t="s">
        <v>453</v>
      </c>
      <c r="C78" s="89" t="s">
        <v>402</v>
      </c>
      <c r="D78" s="89" t="s">
        <v>141</v>
      </c>
      <c r="E78" s="89" t="s">
        <v>110</v>
      </c>
    </row>
    <row r="79" spans="1:5" ht="11.25">
      <c r="A79" s="89" t="s">
        <v>770</v>
      </c>
      <c r="B79" s="89" t="s">
        <v>289</v>
      </c>
      <c r="C79" s="89" t="s">
        <v>543</v>
      </c>
      <c r="D79" s="89" t="s">
        <v>141</v>
      </c>
      <c r="E79" s="89" t="s">
        <v>110</v>
      </c>
    </row>
    <row r="80" spans="1:5" ht="11.25">
      <c r="A80" s="89" t="s">
        <v>454</v>
      </c>
      <c r="B80" s="89" t="s">
        <v>455</v>
      </c>
      <c r="C80" s="89" t="s">
        <v>391</v>
      </c>
      <c r="D80" s="89" t="s">
        <v>141</v>
      </c>
      <c r="E80" s="89" t="s">
        <v>110</v>
      </c>
    </row>
    <row r="81" spans="1:5" ht="11.25">
      <c r="A81" s="89" t="s">
        <v>456</v>
      </c>
      <c r="B81" s="89" t="s">
        <v>457</v>
      </c>
      <c r="C81" s="89" t="s">
        <v>287</v>
      </c>
      <c r="D81" s="89" t="s">
        <v>141</v>
      </c>
      <c r="E81" s="89" t="s">
        <v>110</v>
      </c>
    </row>
    <row r="82" spans="1:5" ht="11.25">
      <c r="A82" s="89" t="s">
        <v>458</v>
      </c>
      <c r="B82" s="89" t="s">
        <v>459</v>
      </c>
      <c r="C82" s="89" t="s">
        <v>314</v>
      </c>
      <c r="D82" s="89" t="s">
        <v>141</v>
      </c>
      <c r="E82" s="89" t="s">
        <v>110</v>
      </c>
    </row>
    <row r="83" spans="1:5" ht="11.25">
      <c r="A83" s="89" t="s">
        <v>460</v>
      </c>
      <c r="B83" s="89" t="s">
        <v>461</v>
      </c>
      <c r="C83" s="89" t="s">
        <v>363</v>
      </c>
      <c r="D83" s="89" t="s">
        <v>141</v>
      </c>
      <c r="E83" s="89" t="s">
        <v>110</v>
      </c>
    </row>
    <row r="84" spans="1:5" ht="11.25">
      <c r="A84" s="89" t="s">
        <v>285</v>
      </c>
      <c r="B84" s="89" t="s">
        <v>286</v>
      </c>
      <c r="C84" s="89" t="s">
        <v>287</v>
      </c>
      <c r="D84" s="89" t="s">
        <v>141</v>
      </c>
      <c r="E84" s="89" t="s">
        <v>110</v>
      </c>
    </row>
    <row r="85" spans="1:5" ht="11.25">
      <c r="A85" s="89" t="s">
        <v>288</v>
      </c>
      <c r="B85" s="89" t="s">
        <v>289</v>
      </c>
      <c r="C85" s="89" t="s">
        <v>287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430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467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471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467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363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360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338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292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482</v>
      </c>
      <c r="D94" s="89" t="s">
        <v>141</v>
      </c>
      <c r="E94" s="89" t="s">
        <v>110</v>
      </c>
    </row>
    <row r="95" spans="1:5" ht="11.25">
      <c r="A95" s="89" t="s">
        <v>483</v>
      </c>
      <c r="B95" s="89" t="s">
        <v>484</v>
      </c>
      <c r="C95" s="89" t="s">
        <v>292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298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314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430</v>
      </c>
      <c r="D98" s="89" t="s">
        <v>141</v>
      </c>
      <c r="E98" s="89" t="s">
        <v>110</v>
      </c>
    </row>
    <row r="99" spans="1:5" ht="11.25">
      <c r="A99" s="89" t="s">
        <v>491</v>
      </c>
      <c r="B99" s="89" t="s">
        <v>492</v>
      </c>
      <c r="C99" s="89" t="s">
        <v>344</v>
      </c>
      <c r="D99" s="89" t="s">
        <v>141</v>
      </c>
      <c r="E99" s="89" t="s">
        <v>110</v>
      </c>
    </row>
    <row r="100" spans="1:5" ht="11.25">
      <c r="A100" s="89" t="s">
        <v>493</v>
      </c>
      <c r="B100" s="89" t="s">
        <v>494</v>
      </c>
      <c r="C100" s="89" t="s">
        <v>402</v>
      </c>
      <c r="D100" s="89" t="s">
        <v>141</v>
      </c>
      <c r="E100" s="89" t="s">
        <v>110</v>
      </c>
    </row>
    <row r="101" spans="1:5" ht="11.25">
      <c r="A101" s="89" t="s">
        <v>495</v>
      </c>
      <c r="B101" s="89" t="s">
        <v>496</v>
      </c>
      <c r="C101" s="89" t="s">
        <v>314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499</v>
      </c>
      <c r="D102" s="89" t="s">
        <v>141</v>
      </c>
      <c r="E102" s="89" t="s">
        <v>110</v>
      </c>
    </row>
    <row r="103" spans="1:5" ht="11.25">
      <c r="A103" s="89" t="s">
        <v>500</v>
      </c>
      <c r="B103" s="89" t="s">
        <v>501</v>
      </c>
      <c r="C103" s="89" t="s">
        <v>394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293</v>
      </c>
      <c r="B105" s="89" t="s">
        <v>294</v>
      </c>
      <c r="C105" s="89" t="s">
        <v>295</v>
      </c>
      <c r="D105" s="89" t="s">
        <v>141</v>
      </c>
      <c r="E105" s="89" t="s">
        <v>110</v>
      </c>
    </row>
    <row r="106" spans="1:5" ht="11.25">
      <c r="A106" s="89" t="s">
        <v>504</v>
      </c>
      <c r="B106" s="89" t="s">
        <v>505</v>
      </c>
      <c r="C106" s="89" t="s">
        <v>295</v>
      </c>
      <c r="D106" s="89" t="s">
        <v>141</v>
      </c>
      <c r="E106" s="89" t="s">
        <v>110</v>
      </c>
    </row>
    <row r="107" spans="1:5" ht="11.25">
      <c r="A107" s="89" t="s">
        <v>506</v>
      </c>
      <c r="B107" s="89" t="s">
        <v>507</v>
      </c>
      <c r="C107" s="89" t="s">
        <v>295</v>
      </c>
      <c r="D107" s="89" t="s">
        <v>141</v>
      </c>
      <c r="E107" s="89" t="s">
        <v>110</v>
      </c>
    </row>
    <row r="108" spans="1:5" ht="11.25">
      <c r="A108" s="89" t="s">
        <v>508</v>
      </c>
      <c r="B108" s="89" t="s">
        <v>507</v>
      </c>
      <c r="C108" s="89" t="s">
        <v>509</v>
      </c>
      <c r="D108" s="89" t="s">
        <v>141</v>
      </c>
      <c r="E108" s="89" t="s">
        <v>110</v>
      </c>
    </row>
    <row r="109" spans="1:5" ht="11.25">
      <c r="A109" s="89" t="s">
        <v>510</v>
      </c>
      <c r="B109" s="89" t="s">
        <v>507</v>
      </c>
      <c r="C109" s="89" t="s">
        <v>511</v>
      </c>
      <c r="D109" s="89" t="s">
        <v>141</v>
      </c>
      <c r="E109" s="89" t="s">
        <v>110</v>
      </c>
    </row>
    <row r="110" spans="1:5" ht="11.25">
      <c r="A110" s="89" t="s">
        <v>512</v>
      </c>
      <c r="B110" s="89" t="s">
        <v>507</v>
      </c>
      <c r="C110" s="89" t="s">
        <v>513</v>
      </c>
      <c r="D110" s="89" t="s">
        <v>141</v>
      </c>
      <c r="E110" s="89" t="s">
        <v>110</v>
      </c>
    </row>
    <row r="111" spans="1:5" ht="11.25">
      <c r="A111" s="89" t="s">
        <v>514</v>
      </c>
      <c r="B111" s="89" t="s">
        <v>507</v>
      </c>
      <c r="C111" s="89" t="s">
        <v>515</v>
      </c>
      <c r="D111" s="89" t="s">
        <v>141</v>
      </c>
      <c r="E111" s="89" t="s">
        <v>110</v>
      </c>
    </row>
    <row r="112" spans="1:5" ht="11.25">
      <c r="A112" s="89" t="s">
        <v>516</v>
      </c>
      <c r="B112" s="89" t="s">
        <v>507</v>
      </c>
      <c r="C112" s="89" t="s">
        <v>517</v>
      </c>
      <c r="D112" s="89" t="s">
        <v>141</v>
      </c>
      <c r="E112" s="89" t="s">
        <v>110</v>
      </c>
    </row>
    <row r="113" spans="1:5" ht="11.25">
      <c r="A113" s="89" t="s">
        <v>771</v>
      </c>
      <c r="B113" s="89" t="s">
        <v>518</v>
      </c>
      <c r="C113" s="89" t="s">
        <v>519</v>
      </c>
      <c r="D113" s="89" t="s">
        <v>141</v>
      </c>
      <c r="E113" s="89" t="s">
        <v>110</v>
      </c>
    </row>
    <row r="114" spans="1:5" ht="11.25">
      <c r="A114" s="89" t="s">
        <v>520</v>
      </c>
      <c r="B114" s="89" t="s">
        <v>521</v>
      </c>
      <c r="C114" s="89" t="s">
        <v>314</v>
      </c>
      <c r="D114" s="89" t="s">
        <v>141</v>
      </c>
      <c r="E114" s="89" t="s">
        <v>110</v>
      </c>
    </row>
    <row r="115" spans="1:5" ht="11.25">
      <c r="A115" s="89" t="s">
        <v>522</v>
      </c>
      <c r="B115" s="89" t="s">
        <v>523</v>
      </c>
      <c r="C115" s="89" t="s">
        <v>314</v>
      </c>
      <c r="D115" s="89" t="s">
        <v>141</v>
      </c>
      <c r="E115" s="89" t="s">
        <v>110</v>
      </c>
    </row>
    <row r="116" spans="1:5" ht="11.25">
      <c r="A116" s="89" t="s">
        <v>301</v>
      </c>
      <c r="B116" s="89" t="s">
        <v>302</v>
      </c>
      <c r="C116" s="89" t="s">
        <v>287</v>
      </c>
      <c r="D116" s="89" t="s">
        <v>141</v>
      </c>
      <c r="E116" s="89" t="s">
        <v>110</v>
      </c>
    </row>
    <row r="117" spans="1:5" ht="11.25">
      <c r="A117" s="89" t="s">
        <v>524</v>
      </c>
      <c r="B117" s="89" t="s">
        <v>525</v>
      </c>
      <c r="C117" s="89" t="s">
        <v>344</v>
      </c>
      <c r="D117" s="89" t="s">
        <v>141</v>
      </c>
      <c r="E117" s="89" t="s">
        <v>110</v>
      </c>
    </row>
    <row r="118" spans="1:5" ht="11.25">
      <c r="A118" s="89" t="s">
        <v>772</v>
      </c>
      <c r="B118" s="89" t="s">
        <v>773</v>
      </c>
      <c r="C118" s="89" t="s">
        <v>314</v>
      </c>
      <c r="D118" s="89" t="s">
        <v>141</v>
      </c>
      <c r="E118" s="89" t="s">
        <v>110</v>
      </c>
    </row>
    <row r="119" spans="1:5" ht="11.25">
      <c r="A119" s="89" t="s">
        <v>526</v>
      </c>
      <c r="B119" s="89" t="s">
        <v>527</v>
      </c>
      <c r="C119" s="89" t="s">
        <v>528</v>
      </c>
      <c r="D119" s="89" t="s">
        <v>141</v>
      </c>
      <c r="E119" s="89" t="s">
        <v>110</v>
      </c>
    </row>
    <row r="120" spans="1:5" ht="11.25">
      <c r="A120" s="89" t="s">
        <v>529</v>
      </c>
      <c r="B120" s="89" t="s">
        <v>530</v>
      </c>
      <c r="C120" s="89" t="s">
        <v>363</v>
      </c>
      <c r="D120" s="89" t="s">
        <v>141</v>
      </c>
      <c r="E120" s="89" t="s">
        <v>110</v>
      </c>
    </row>
    <row r="121" spans="1:5" ht="11.25">
      <c r="A121" s="89" t="s">
        <v>531</v>
      </c>
      <c r="B121" s="89" t="s">
        <v>532</v>
      </c>
      <c r="C121" s="89" t="s">
        <v>277</v>
      </c>
      <c r="D121" s="89" t="s">
        <v>141</v>
      </c>
      <c r="E121" s="89" t="s">
        <v>110</v>
      </c>
    </row>
    <row r="122" spans="1:5" ht="11.25">
      <c r="A122" s="89" t="s">
        <v>533</v>
      </c>
      <c r="B122" s="89" t="s">
        <v>534</v>
      </c>
      <c r="C122" s="89" t="s">
        <v>424</v>
      </c>
      <c r="D122" s="89" t="s">
        <v>141</v>
      </c>
      <c r="E122" s="89" t="s">
        <v>110</v>
      </c>
    </row>
    <row r="123" spans="1:5" ht="11.25">
      <c r="A123" s="89" t="s">
        <v>535</v>
      </c>
      <c r="B123" s="89" t="s">
        <v>536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537</v>
      </c>
      <c r="B124" s="89" t="s">
        <v>538</v>
      </c>
      <c r="C124" s="89" t="s">
        <v>277</v>
      </c>
      <c r="D124" s="89" t="s">
        <v>141</v>
      </c>
      <c r="E124" s="89" t="s">
        <v>110</v>
      </c>
    </row>
    <row r="125" spans="1:5" ht="11.25">
      <c r="A125" s="89" t="s">
        <v>539</v>
      </c>
      <c r="B125" s="89" t="s">
        <v>540</v>
      </c>
      <c r="C125" s="89" t="s">
        <v>449</v>
      </c>
      <c r="D125" s="89" t="s">
        <v>141</v>
      </c>
      <c r="E125" s="89" t="s">
        <v>110</v>
      </c>
    </row>
    <row r="126" spans="1:5" ht="11.25">
      <c r="A126" s="89" t="s">
        <v>541</v>
      </c>
      <c r="B126" s="89" t="s">
        <v>542</v>
      </c>
      <c r="C126" s="89" t="s">
        <v>543</v>
      </c>
      <c r="D126" s="89" t="s">
        <v>141</v>
      </c>
      <c r="E126" s="89" t="s">
        <v>110</v>
      </c>
    </row>
    <row r="127" spans="1:5" ht="11.25">
      <c r="A127" s="89" t="s">
        <v>544</v>
      </c>
      <c r="B127" s="89" t="s">
        <v>545</v>
      </c>
      <c r="C127" s="89" t="s">
        <v>287</v>
      </c>
      <c r="D127" s="89" t="s">
        <v>141</v>
      </c>
      <c r="E127" s="89" t="s">
        <v>110</v>
      </c>
    </row>
    <row r="128" spans="1:5" ht="11.25">
      <c r="A128" s="89" t="s">
        <v>546</v>
      </c>
      <c r="B128" s="89" t="s">
        <v>547</v>
      </c>
      <c r="C128" s="89" t="s">
        <v>402</v>
      </c>
      <c r="D128" s="89" t="s">
        <v>141</v>
      </c>
      <c r="E128" s="89" t="s">
        <v>110</v>
      </c>
    </row>
    <row r="129" spans="1:5" ht="11.25">
      <c r="A129" s="89" t="s">
        <v>548</v>
      </c>
      <c r="B129" s="89" t="s">
        <v>549</v>
      </c>
      <c r="C129" s="89" t="s">
        <v>360</v>
      </c>
      <c r="D129" s="89" t="s">
        <v>141</v>
      </c>
      <c r="E129" s="89" t="s">
        <v>110</v>
      </c>
    </row>
    <row r="130" spans="1:5" ht="11.25">
      <c r="A130" s="89" t="s">
        <v>550</v>
      </c>
      <c r="B130" s="89" t="s">
        <v>551</v>
      </c>
      <c r="C130" s="89" t="s">
        <v>360</v>
      </c>
      <c r="D130" s="89" t="s">
        <v>141</v>
      </c>
      <c r="E130" s="89" t="s">
        <v>110</v>
      </c>
    </row>
    <row r="131" spans="1:5" ht="11.25">
      <c r="A131" s="89" t="s">
        <v>552</v>
      </c>
      <c r="B131" s="89" t="s">
        <v>553</v>
      </c>
      <c r="C131" s="89" t="s">
        <v>314</v>
      </c>
      <c r="D131" s="89" t="s">
        <v>141</v>
      </c>
      <c r="E131" s="89" t="s">
        <v>110</v>
      </c>
    </row>
    <row r="132" spans="1:5" ht="11.25">
      <c r="A132" s="89" t="s">
        <v>554</v>
      </c>
      <c r="B132" s="89" t="s">
        <v>555</v>
      </c>
      <c r="C132" s="89" t="s">
        <v>402</v>
      </c>
      <c r="D132" s="89" t="s">
        <v>141</v>
      </c>
      <c r="E132" s="89" t="s">
        <v>110</v>
      </c>
    </row>
    <row r="133" spans="1:5" ht="11.25">
      <c r="A133" s="89" t="s">
        <v>556</v>
      </c>
      <c r="B133" s="89" t="s">
        <v>557</v>
      </c>
      <c r="C133" s="89" t="s">
        <v>558</v>
      </c>
      <c r="D133" s="89" t="s">
        <v>141</v>
      </c>
      <c r="E133" s="89" t="s">
        <v>110</v>
      </c>
    </row>
    <row r="134" spans="1:5" ht="11.25">
      <c r="A134" s="89" t="s">
        <v>774</v>
      </c>
      <c r="B134" s="89" t="s">
        <v>775</v>
      </c>
      <c r="C134" s="89" t="s">
        <v>360</v>
      </c>
      <c r="D134" s="89" t="s">
        <v>141</v>
      </c>
      <c r="E134" s="89" t="s">
        <v>110</v>
      </c>
    </row>
    <row r="135" spans="1:5" ht="11.25">
      <c r="A135" s="89" t="s">
        <v>559</v>
      </c>
      <c r="B135" s="89" t="s">
        <v>560</v>
      </c>
      <c r="C135" s="89" t="s">
        <v>430</v>
      </c>
      <c r="D135" s="89" t="s">
        <v>141</v>
      </c>
      <c r="E135" s="89" t="s">
        <v>110</v>
      </c>
    </row>
    <row r="136" spans="1:5" ht="11.25">
      <c r="A136" s="89" t="s">
        <v>561</v>
      </c>
      <c r="B136" s="89" t="s">
        <v>562</v>
      </c>
      <c r="C136" s="89" t="s">
        <v>360</v>
      </c>
      <c r="D136" s="89" t="s">
        <v>141</v>
      </c>
      <c r="E136" s="89" t="s">
        <v>110</v>
      </c>
    </row>
    <row r="137" spans="1:5" ht="11.25">
      <c r="A137" s="89" t="s">
        <v>563</v>
      </c>
      <c r="B137" s="89" t="s">
        <v>564</v>
      </c>
      <c r="C137" s="89" t="s">
        <v>314</v>
      </c>
      <c r="D137" s="89" t="s">
        <v>141</v>
      </c>
      <c r="E137" s="89" t="s">
        <v>110</v>
      </c>
    </row>
    <row r="138" spans="1:5" ht="11.25">
      <c r="A138" s="89" t="s">
        <v>565</v>
      </c>
      <c r="B138" s="89" t="s">
        <v>566</v>
      </c>
      <c r="C138" s="89" t="s">
        <v>567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366</v>
      </c>
      <c r="D139" s="89" t="s">
        <v>141</v>
      </c>
      <c r="E139" s="89" t="s">
        <v>110</v>
      </c>
    </row>
    <row r="140" spans="1:5" ht="11.25">
      <c r="A140" s="89" t="s">
        <v>570</v>
      </c>
      <c r="B140" s="89" t="s">
        <v>571</v>
      </c>
      <c r="C140" s="89" t="s">
        <v>314</v>
      </c>
      <c r="D140" s="89" t="s">
        <v>141</v>
      </c>
      <c r="E140" s="89" t="s">
        <v>110</v>
      </c>
    </row>
    <row r="141" spans="1:5" ht="11.25">
      <c r="A141" s="89" t="s">
        <v>572</v>
      </c>
      <c r="B141" s="89" t="s">
        <v>573</v>
      </c>
      <c r="C141" s="89" t="s">
        <v>314</v>
      </c>
      <c r="D141" s="89" t="s">
        <v>141</v>
      </c>
      <c r="E141" s="89" t="s">
        <v>110</v>
      </c>
    </row>
    <row r="142" spans="1:5" ht="11.25">
      <c r="A142" s="89" t="s">
        <v>776</v>
      </c>
      <c r="B142" s="89" t="s">
        <v>574</v>
      </c>
      <c r="C142" s="89" t="s">
        <v>314</v>
      </c>
      <c r="D142" s="89" t="s">
        <v>141</v>
      </c>
      <c r="E142" s="89" t="s">
        <v>110</v>
      </c>
    </row>
    <row r="143" spans="1:5" ht="11.25">
      <c r="A143" s="89" t="s">
        <v>575</v>
      </c>
      <c r="B143" s="89" t="s">
        <v>576</v>
      </c>
      <c r="C143" s="89" t="s">
        <v>314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314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430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430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585</v>
      </c>
      <c r="D147" s="89" t="s">
        <v>141</v>
      </c>
      <c r="E147" s="89" t="s">
        <v>110</v>
      </c>
    </row>
    <row r="148" spans="1:5" ht="11.25">
      <c r="A148" s="89" t="s">
        <v>586</v>
      </c>
      <c r="B148" s="89" t="s">
        <v>587</v>
      </c>
      <c r="C148" s="89" t="s">
        <v>292</v>
      </c>
      <c r="D148" s="89" t="s">
        <v>141</v>
      </c>
      <c r="E148" s="89" t="s">
        <v>110</v>
      </c>
    </row>
    <row r="149" spans="1:5" ht="11.25">
      <c r="A149" s="89" t="s">
        <v>588</v>
      </c>
      <c r="B149" s="89" t="s">
        <v>589</v>
      </c>
      <c r="C149" s="89" t="s">
        <v>590</v>
      </c>
      <c r="D149" s="89" t="s">
        <v>141</v>
      </c>
      <c r="E149" s="89" t="s">
        <v>110</v>
      </c>
    </row>
    <row r="150" spans="1:5" ht="11.25">
      <c r="A150" s="89" t="s">
        <v>777</v>
      </c>
      <c r="B150" s="89" t="s">
        <v>442</v>
      </c>
      <c r="C150" s="89" t="s">
        <v>363</v>
      </c>
      <c r="D150" s="89" t="s">
        <v>141</v>
      </c>
      <c r="E150" s="89" t="s">
        <v>110</v>
      </c>
    </row>
    <row r="151" spans="1:5" ht="11.25">
      <c r="A151" s="89" t="s">
        <v>759</v>
      </c>
      <c r="B151" s="89" t="s">
        <v>281</v>
      </c>
      <c r="C151" s="89" t="s">
        <v>760</v>
      </c>
      <c r="D151" s="89" t="s">
        <v>141</v>
      </c>
      <c r="E151" s="89" t="s">
        <v>110</v>
      </c>
    </row>
    <row r="152" spans="1:5" ht="11.25">
      <c r="A152" s="89" t="s">
        <v>591</v>
      </c>
      <c r="B152" s="89" t="s">
        <v>592</v>
      </c>
      <c r="C152" s="89" t="s">
        <v>593</v>
      </c>
      <c r="D152" s="89" t="s">
        <v>141</v>
      </c>
      <c r="E152" s="89" t="s">
        <v>110</v>
      </c>
    </row>
    <row r="153" spans="1:5" ht="11.25">
      <c r="A153" s="89" t="s">
        <v>594</v>
      </c>
      <c r="B153" s="89" t="s">
        <v>518</v>
      </c>
      <c r="C153" s="89" t="s">
        <v>595</v>
      </c>
      <c r="D153" s="89" t="s">
        <v>141</v>
      </c>
      <c r="E153" s="89" t="s">
        <v>110</v>
      </c>
    </row>
    <row r="154" spans="1:5" ht="11.25">
      <c r="A154" s="89" t="s">
        <v>596</v>
      </c>
      <c r="B154" s="89" t="s">
        <v>597</v>
      </c>
      <c r="C154" s="89" t="s">
        <v>430</v>
      </c>
      <c r="D154" s="89" t="s">
        <v>141</v>
      </c>
      <c r="E154" s="89" t="s">
        <v>110</v>
      </c>
    </row>
    <row r="155" spans="1:5" ht="11.25">
      <c r="A155" s="89" t="s">
        <v>598</v>
      </c>
      <c r="B155" s="89" t="s">
        <v>599</v>
      </c>
      <c r="C155" s="89" t="s">
        <v>344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592</v>
      </c>
      <c r="C156" s="89" t="s">
        <v>601</v>
      </c>
      <c r="D156" s="89" t="s">
        <v>141</v>
      </c>
      <c r="E156" s="89" t="s">
        <v>110</v>
      </c>
    </row>
    <row r="157" spans="1:5" ht="11.25">
      <c r="A157" s="89" t="s">
        <v>602</v>
      </c>
      <c r="B157" s="89" t="s">
        <v>592</v>
      </c>
      <c r="C157" s="89" t="s">
        <v>603</v>
      </c>
      <c r="D157" s="89" t="s">
        <v>141</v>
      </c>
      <c r="E157" s="89" t="s">
        <v>110</v>
      </c>
    </row>
    <row r="158" spans="1:5" ht="11.25">
      <c r="A158" s="89" t="s">
        <v>269</v>
      </c>
      <c r="B158" s="89" t="s">
        <v>270</v>
      </c>
      <c r="C158" s="89" t="s">
        <v>271</v>
      </c>
      <c r="D158" s="89" t="s">
        <v>604</v>
      </c>
      <c r="E158" s="89" t="s">
        <v>110</v>
      </c>
    </row>
    <row r="159" spans="1:5" ht="11.25">
      <c r="A159" s="89" t="s">
        <v>605</v>
      </c>
      <c r="B159" s="89" t="s">
        <v>606</v>
      </c>
      <c r="C159" s="89" t="s">
        <v>277</v>
      </c>
      <c r="D159" s="89" t="s">
        <v>604</v>
      </c>
      <c r="E159" s="89" t="s">
        <v>110</v>
      </c>
    </row>
    <row r="160" spans="1:5" ht="11.25">
      <c r="A160" s="89" t="s">
        <v>778</v>
      </c>
      <c r="B160" s="89" t="s">
        <v>608</v>
      </c>
      <c r="C160" s="89" t="s">
        <v>519</v>
      </c>
      <c r="D160" s="89" t="s">
        <v>604</v>
      </c>
      <c r="E160" s="89" t="s">
        <v>110</v>
      </c>
    </row>
    <row r="161" spans="1:5" ht="11.25">
      <c r="A161" s="89" t="s">
        <v>275</v>
      </c>
      <c r="B161" s="89" t="s">
        <v>276</v>
      </c>
      <c r="C161" s="89" t="s">
        <v>277</v>
      </c>
      <c r="D161" s="89" t="s">
        <v>604</v>
      </c>
      <c r="E161" s="89" t="s">
        <v>110</v>
      </c>
    </row>
    <row r="162" spans="1:5" ht="11.25">
      <c r="A162" s="89" t="s">
        <v>326</v>
      </c>
      <c r="B162" s="89" t="s">
        <v>327</v>
      </c>
      <c r="C162" s="89" t="s">
        <v>328</v>
      </c>
      <c r="D162" s="89" t="s">
        <v>604</v>
      </c>
      <c r="E162" s="89" t="s">
        <v>110</v>
      </c>
    </row>
    <row r="163" spans="1:5" ht="11.25">
      <c r="A163" s="89" t="s">
        <v>609</v>
      </c>
      <c r="B163" s="89" t="s">
        <v>610</v>
      </c>
      <c r="C163" s="89" t="s">
        <v>611</v>
      </c>
      <c r="D163" s="89" t="s">
        <v>604</v>
      </c>
      <c r="E163" s="89" t="s">
        <v>110</v>
      </c>
    </row>
    <row r="164" spans="1:5" ht="11.25">
      <c r="A164" s="89" t="s">
        <v>612</v>
      </c>
      <c r="B164" s="89" t="s">
        <v>610</v>
      </c>
      <c r="C164" s="89" t="s">
        <v>595</v>
      </c>
      <c r="D164" s="89" t="s">
        <v>604</v>
      </c>
      <c r="E164" s="89" t="s">
        <v>110</v>
      </c>
    </row>
    <row r="165" spans="1:5" ht="11.25">
      <c r="A165" s="89" t="s">
        <v>613</v>
      </c>
      <c r="B165" s="89" t="s">
        <v>610</v>
      </c>
      <c r="C165" s="89" t="s">
        <v>614</v>
      </c>
      <c r="D165" s="89" t="s">
        <v>604</v>
      </c>
      <c r="E165" s="89" t="s">
        <v>110</v>
      </c>
    </row>
    <row r="166" spans="1:5" ht="11.25">
      <c r="A166" s="89" t="s">
        <v>282</v>
      </c>
      <c r="B166" s="89" t="s">
        <v>283</v>
      </c>
      <c r="C166" s="89" t="s">
        <v>284</v>
      </c>
      <c r="D166" s="89" t="s">
        <v>604</v>
      </c>
      <c r="E166" s="89" t="s">
        <v>110</v>
      </c>
    </row>
    <row r="167" spans="1:5" ht="11.25">
      <c r="A167" s="89" t="s">
        <v>288</v>
      </c>
      <c r="B167" s="89" t="s">
        <v>289</v>
      </c>
      <c r="C167" s="89" t="s">
        <v>287</v>
      </c>
      <c r="D167" s="89" t="s">
        <v>604</v>
      </c>
      <c r="E167" s="89" t="s">
        <v>110</v>
      </c>
    </row>
    <row r="168" spans="1:5" ht="11.25">
      <c r="A168" s="89" t="s">
        <v>342</v>
      </c>
      <c r="B168" s="89" t="s">
        <v>343</v>
      </c>
      <c r="C168" s="89" t="s">
        <v>277</v>
      </c>
      <c r="D168" s="89" t="s">
        <v>604</v>
      </c>
      <c r="E168" s="89" t="s">
        <v>110</v>
      </c>
    </row>
    <row r="169" spans="1:5" ht="11.25">
      <c r="A169" s="89" t="s">
        <v>615</v>
      </c>
      <c r="B169" s="89" t="s">
        <v>616</v>
      </c>
      <c r="C169" s="89" t="s">
        <v>467</v>
      </c>
      <c r="D169" s="89" t="s">
        <v>604</v>
      </c>
      <c r="E169" s="89" t="s">
        <v>110</v>
      </c>
    </row>
    <row r="170" spans="1:5" ht="11.25">
      <c r="A170" s="89" t="s">
        <v>617</v>
      </c>
      <c r="B170" s="89" t="s">
        <v>616</v>
      </c>
      <c r="C170" s="89" t="s">
        <v>618</v>
      </c>
      <c r="D170" s="89" t="s">
        <v>604</v>
      </c>
      <c r="E170" s="89" t="s">
        <v>110</v>
      </c>
    </row>
    <row r="171" spans="1:5" ht="11.25">
      <c r="A171" s="89" t="s">
        <v>619</v>
      </c>
      <c r="B171" s="89" t="s">
        <v>616</v>
      </c>
      <c r="C171" s="89" t="s">
        <v>620</v>
      </c>
      <c r="D171" s="89" t="s">
        <v>604</v>
      </c>
      <c r="E171" s="89" t="s">
        <v>110</v>
      </c>
    </row>
    <row r="172" spans="1:5" ht="11.25">
      <c r="A172" s="89" t="s">
        <v>621</v>
      </c>
      <c r="B172" s="89" t="s">
        <v>616</v>
      </c>
      <c r="C172" s="89" t="s">
        <v>622</v>
      </c>
      <c r="D172" s="89" t="s">
        <v>604</v>
      </c>
      <c r="E172" s="89" t="s">
        <v>110</v>
      </c>
    </row>
    <row r="173" spans="1:5" ht="11.25">
      <c r="A173" s="89" t="s">
        <v>623</v>
      </c>
      <c r="B173" s="89" t="s">
        <v>624</v>
      </c>
      <c r="C173" s="89" t="s">
        <v>360</v>
      </c>
      <c r="D173" s="89" t="s">
        <v>604</v>
      </c>
      <c r="E173" s="89" t="s">
        <v>110</v>
      </c>
    </row>
    <row r="174" spans="1:5" ht="11.25">
      <c r="A174" s="89" t="s">
        <v>293</v>
      </c>
      <c r="B174" s="89" t="s">
        <v>294</v>
      </c>
      <c r="C174" s="89" t="s">
        <v>295</v>
      </c>
      <c r="D174" s="89" t="s">
        <v>604</v>
      </c>
      <c r="E174" s="89" t="s">
        <v>110</v>
      </c>
    </row>
    <row r="175" spans="1:5" ht="11.25">
      <c r="A175" s="89" t="s">
        <v>296</v>
      </c>
      <c r="B175" s="89" t="s">
        <v>297</v>
      </c>
      <c r="C175" s="89" t="s">
        <v>298</v>
      </c>
      <c r="D175" s="89" t="s">
        <v>604</v>
      </c>
      <c r="E175" s="89" t="s">
        <v>110</v>
      </c>
    </row>
    <row r="176" spans="1:5" ht="11.25">
      <c r="A176" s="89" t="s">
        <v>301</v>
      </c>
      <c r="B176" s="89" t="s">
        <v>302</v>
      </c>
      <c r="C176" s="89" t="s">
        <v>287</v>
      </c>
      <c r="D176" s="89" t="s">
        <v>604</v>
      </c>
      <c r="E176" s="89" t="s">
        <v>110</v>
      </c>
    </row>
    <row r="177" spans="1:5" ht="11.25">
      <c r="A177" s="89" t="s">
        <v>303</v>
      </c>
      <c r="B177" s="89" t="s">
        <v>304</v>
      </c>
      <c r="C177" s="89" t="s">
        <v>305</v>
      </c>
      <c r="D177" s="89" t="s">
        <v>604</v>
      </c>
      <c r="E177" s="89" t="s">
        <v>110</v>
      </c>
    </row>
    <row r="178" spans="1:5" ht="11.25">
      <c r="A178" s="89" t="s">
        <v>625</v>
      </c>
      <c r="B178" s="89" t="s">
        <v>626</v>
      </c>
      <c r="C178" s="89" t="s">
        <v>338</v>
      </c>
      <c r="D178" s="89" t="s">
        <v>604</v>
      </c>
      <c r="E178" s="89" t="s">
        <v>110</v>
      </c>
    </row>
    <row r="179" spans="1:5" ht="11.25">
      <c r="A179" s="89" t="s">
        <v>306</v>
      </c>
      <c r="B179" s="89" t="s">
        <v>307</v>
      </c>
      <c r="C179" s="89" t="s">
        <v>308</v>
      </c>
      <c r="D179" s="89" t="s">
        <v>604</v>
      </c>
      <c r="E179" s="89" t="s">
        <v>110</v>
      </c>
    </row>
    <row r="180" spans="1:5" ht="11.25">
      <c r="A180" s="89" t="s">
        <v>309</v>
      </c>
      <c r="B180" s="89" t="s">
        <v>310</v>
      </c>
      <c r="C180" s="89" t="s">
        <v>311</v>
      </c>
      <c r="D180" s="89" t="s">
        <v>604</v>
      </c>
      <c r="E180" s="89" t="s">
        <v>110</v>
      </c>
    </row>
    <row r="181" spans="1:5" ht="11.25">
      <c r="A181" s="89" t="s">
        <v>627</v>
      </c>
      <c r="B181" s="89" t="s">
        <v>616</v>
      </c>
      <c r="C181" s="89" t="s">
        <v>628</v>
      </c>
      <c r="D181" s="89" t="s">
        <v>604</v>
      </c>
      <c r="E181" s="89" t="s">
        <v>110</v>
      </c>
    </row>
    <row r="182" spans="1:5" ht="11.25">
      <c r="A182" s="89" t="s">
        <v>779</v>
      </c>
      <c r="B182" s="89" t="s">
        <v>276</v>
      </c>
      <c r="C182" s="89" t="s">
        <v>629</v>
      </c>
      <c r="D182" s="89" t="s">
        <v>604</v>
      </c>
      <c r="E182" s="89" t="s">
        <v>110</v>
      </c>
    </row>
    <row r="183" spans="1:5" ht="11.25">
      <c r="A183" s="89" t="s">
        <v>780</v>
      </c>
      <c r="B183" s="89" t="s">
        <v>624</v>
      </c>
      <c r="C183" s="89" t="s">
        <v>519</v>
      </c>
      <c r="D183" s="89" t="s">
        <v>604</v>
      </c>
      <c r="E183" s="89" t="s">
        <v>110</v>
      </c>
    </row>
    <row r="184" spans="1:5" ht="11.25">
      <c r="A184" s="89" t="s">
        <v>324</v>
      </c>
      <c r="B184" s="89" t="s">
        <v>325</v>
      </c>
      <c r="C184" s="89" t="s">
        <v>292</v>
      </c>
      <c r="D184" s="89" t="s">
        <v>630</v>
      </c>
      <c r="E184" s="89" t="s">
        <v>110</v>
      </c>
    </row>
    <row r="185" spans="1:5" ht="11.25">
      <c r="A185" s="89" t="s">
        <v>759</v>
      </c>
      <c r="B185" s="89" t="s">
        <v>281</v>
      </c>
      <c r="C185" s="89" t="s">
        <v>760</v>
      </c>
      <c r="D185" s="89" t="s">
        <v>630</v>
      </c>
      <c r="E185" s="89" t="s">
        <v>110</v>
      </c>
    </row>
    <row r="186" spans="1:5" ht="11.25">
      <c r="A186" s="89" t="s">
        <v>269</v>
      </c>
      <c r="B186" s="89" t="s">
        <v>270</v>
      </c>
      <c r="C186" s="89" t="s">
        <v>271</v>
      </c>
      <c r="D186" s="89" t="s">
        <v>268</v>
      </c>
      <c r="E186" s="89" t="s">
        <v>113</v>
      </c>
    </row>
    <row r="187" spans="1:5" ht="11.25">
      <c r="A187" s="89" t="s">
        <v>275</v>
      </c>
      <c r="B187" s="89" t="s">
        <v>276</v>
      </c>
      <c r="C187" s="89" t="s">
        <v>277</v>
      </c>
      <c r="D187" s="89" t="s">
        <v>268</v>
      </c>
      <c r="E187" s="89" t="s">
        <v>113</v>
      </c>
    </row>
    <row r="188" spans="1:5" ht="11.25">
      <c r="A188" s="89" t="s">
        <v>282</v>
      </c>
      <c r="B188" s="89" t="s">
        <v>283</v>
      </c>
      <c r="C188" s="89" t="s">
        <v>284</v>
      </c>
      <c r="D188" s="89" t="s">
        <v>268</v>
      </c>
      <c r="E188" s="89" t="s">
        <v>113</v>
      </c>
    </row>
    <row r="189" spans="1:5" ht="11.25">
      <c r="A189" s="89" t="s">
        <v>288</v>
      </c>
      <c r="B189" s="89" t="s">
        <v>289</v>
      </c>
      <c r="C189" s="89" t="s">
        <v>287</v>
      </c>
      <c r="D189" s="89" t="s">
        <v>268</v>
      </c>
      <c r="E189" s="89" t="s">
        <v>113</v>
      </c>
    </row>
    <row r="190" spans="1:5" ht="11.25">
      <c r="A190" s="89" t="s">
        <v>290</v>
      </c>
      <c r="B190" s="89" t="s">
        <v>291</v>
      </c>
      <c r="C190" s="89" t="s">
        <v>292</v>
      </c>
      <c r="D190" s="89" t="s">
        <v>268</v>
      </c>
      <c r="E190" s="89" t="s">
        <v>113</v>
      </c>
    </row>
    <row r="191" spans="1:5" ht="11.25">
      <c r="A191" s="89" t="s">
        <v>631</v>
      </c>
      <c r="B191" s="89" t="s">
        <v>632</v>
      </c>
      <c r="C191" s="89" t="s">
        <v>295</v>
      </c>
      <c r="D191" s="89" t="s">
        <v>268</v>
      </c>
      <c r="E191" s="89" t="s">
        <v>113</v>
      </c>
    </row>
    <row r="192" spans="1:5" ht="11.25">
      <c r="A192" s="89" t="s">
        <v>299</v>
      </c>
      <c r="B192" s="89" t="s">
        <v>300</v>
      </c>
      <c r="C192" s="89" t="s">
        <v>277</v>
      </c>
      <c r="D192" s="89" t="s">
        <v>268</v>
      </c>
      <c r="E192" s="89" t="s">
        <v>113</v>
      </c>
    </row>
    <row r="193" spans="1:5" ht="11.25">
      <c r="A193" s="89" t="s">
        <v>303</v>
      </c>
      <c r="B193" s="89" t="s">
        <v>304</v>
      </c>
      <c r="C193" s="89" t="s">
        <v>305</v>
      </c>
      <c r="D193" s="89" t="s">
        <v>268</v>
      </c>
      <c r="E193" s="89" t="s">
        <v>113</v>
      </c>
    </row>
    <row r="194" spans="1:5" ht="11.25">
      <c r="A194" s="89" t="s">
        <v>306</v>
      </c>
      <c r="B194" s="89" t="s">
        <v>307</v>
      </c>
      <c r="C194" s="89" t="s">
        <v>308</v>
      </c>
      <c r="D194" s="89" t="s">
        <v>268</v>
      </c>
      <c r="E194" s="89" t="s">
        <v>113</v>
      </c>
    </row>
    <row r="195" spans="1:5" ht="11.25">
      <c r="A195" s="89" t="s">
        <v>780</v>
      </c>
      <c r="B195" s="89" t="s">
        <v>624</v>
      </c>
      <c r="C195" s="89" t="s">
        <v>519</v>
      </c>
      <c r="D195" s="89" t="s">
        <v>268</v>
      </c>
      <c r="E195" s="89" t="s">
        <v>113</v>
      </c>
    </row>
    <row r="196" spans="1:5" ht="11.25">
      <c r="A196" s="89" t="s">
        <v>324</v>
      </c>
      <c r="B196" s="89" t="s">
        <v>325</v>
      </c>
      <c r="C196" s="89" t="s">
        <v>292</v>
      </c>
      <c r="D196" s="89" t="s">
        <v>317</v>
      </c>
      <c r="E196" s="89" t="s">
        <v>113</v>
      </c>
    </row>
    <row r="197" spans="1:5" ht="11.25">
      <c r="A197" s="89" t="s">
        <v>329</v>
      </c>
      <c r="B197" s="89" t="s">
        <v>330</v>
      </c>
      <c r="C197" s="89" t="s">
        <v>331</v>
      </c>
      <c r="D197" s="89" t="s">
        <v>317</v>
      </c>
      <c r="E197" s="89" t="s">
        <v>113</v>
      </c>
    </row>
    <row r="198" spans="1:5" ht="11.25">
      <c r="A198" s="89" t="s">
        <v>342</v>
      </c>
      <c r="B198" s="89" t="s">
        <v>343</v>
      </c>
      <c r="C198" s="89" t="s">
        <v>277</v>
      </c>
      <c r="D198" s="89" t="s">
        <v>317</v>
      </c>
      <c r="E198" s="89" t="s">
        <v>113</v>
      </c>
    </row>
    <row r="199" spans="1:5" ht="11.25">
      <c r="A199" s="89" t="s">
        <v>345</v>
      </c>
      <c r="B199" s="89" t="s">
        <v>346</v>
      </c>
      <c r="C199" s="89" t="s">
        <v>347</v>
      </c>
      <c r="D199" s="89" t="s">
        <v>317</v>
      </c>
      <c r="E199" s="89" t="s">
        <v>113</v>
      </c>
    </row>
    <row r="200" spans="1:5" ht="11.25">
      <c r="A200" s="89" t="s">
        <v>348</v>
      </c>
      <c r="B200" s="89" t="s">
        <v>349</v>
      </c>
      <c r="C200" s="89" t="s">
        <v>292</v>
      </c>
      <c r="D200" s="89" t="s">
        <v>317</v>
      </c>
      <c r="E200" s="89" t="s">
        <v>113</v>
      </c>
    </row>
    <row r="201" spans="1:5" ht="11.25">
      <c r="A201" s="89" t="s">
        <v>631</v>
      </c>
      <c r="B201" s="89" t="s">
        <v>632</v>
      </c>
      <c r="C201" s="89" t="s">
        <v>295</v>
      </c>
      <c r="D201" s="89" t="s">
        <v>317</v>
      </c>
      <c r="E201" s="89" t="s">
        <v>113</v>
      </c>
    </row>
    <row r="202" spans="1:5" ht="11.25">
      <c r="A202" s="89" t="s">
        <v>355</v>
      </c>
      <c r="B202" s="89" t="s">
        <v>356</v>
      </c>
      <c r="C202" s="89" t="s">
        <v>781</v>
      </c>
      <c r="D202" s="89" t="s">
        <v>317</v>
      </c>
      <c r="E202" s="89" t="s">
        <v>113</v>
      </c>
    </row>
    <row r="203" spans="1:5" ht="11.25">
      <c r="A203" s="89" t="s">
        <v>358</v>
      </c>
      <c r="B203" s="89" t="s">
        <v>359</v>
      </c>
      <c r="C203" s="89" t="s">
        <v>360</v>
      </c>
      <c r="D203" s="89" t="s">
        <v>317</v>
      </c>
      <c r="E203" s="89" t="s">
        <v>113</v>
      </c>
    </row>
    <row r="204" spans="1:5" ht="11.25">
      <c r="A204" s="89" t="s">
        <v>361</v>
      </c>
      <c r="B204" s="89" t="s">
        <v>362</v>
      </c>
      <c r="C204" s="89" t="s">
        <v>363</v>
      </c>
      <c r="D204" s="89" t="s">
        <v>317</v>
      </c>
      <c r="E204" s="89" t="s">
        <v>113</v>
      </c>
    </row>
    <row r="205" spans="1:5" ht="11.25">
      <c r="A205" s="89" t="s">
        <v>378</v>
      </c>
      <c r="B205" s="89" t="s">
        <v>379</v>
      </c>
      <c r="C205" s="89" t="s">
        <v>360</v>
      </c>
      <c r="D205" s="89" t="s">
        <v>317</v>
      </c>
      <c r="E205" s="89" t="s">
        <v>113</v>
      </c>
    </row>
    <row r="206" spans="1:5" ht="11.25">
      <c r="A206" s="89" t="s">
        <v>380</v>
      </c>
      <c r="B206" s="89" t="s">
        <v>381</v>
      </c>
      <c r="C206" s="89" t="s">
        <v>360</v>
      </c>
      <c r="D206" s="89" t="s">
        <v>317</v>
      </c>
      <c r="E206" s="89" t="s">
        <v>113</v>
      </c>
    </row>
    <row r="207" spans="1:5" ht="11.25">
      <c r="A207" s="89" t="s">
        <v>385</v>
      </c>
      <c r="B207" s="89" t="s">
        <v>386</v>
      </c>
      <c r="C207" s="89" t="s">
        <v>363</v>
      </c>
      <c r="D207" s="89" t="s">
        <v>317</v>
      </c>
      <c r="E207" s="89" t="s">
        <v>113</v>
      </c>
    </row>
    <row r="208" spans="1:5" ht="11.25">
      <c r="A208" s="89" t="s">
        <v>389</v>
      </c>
      <c r="B208" s="89" t="s">
        <v>390</v>
      </c>
      <c r="C208" s="89" t="s">
        <v>391</v>
      </c>
      <c r="D208" s="89" t="s">
        <v>317</v>
      </c>
      <c r="E208" s="89" t="s">
        <v>113</v>
      </c>
    </row>
    <row r="209" spans="1:5" ht="11.25">
      <c r="A209" s="89" t="s">
        <v>324</v>
      </c>
      <c r="B209" s="89" t="s">
        <v>325</v>
      </c>
      <c r="C209" s="89" t="s">
        <v>292</v>
      </c>
      <c r="D209" s="89" t="s">
        <v>141</v>
      </c>
      <c r="E209" s="89" t="s">
        <v>113</v>
      </c>
    </row>
    <row r="210" spans="1:5" ht="11.25">
      <c r="A210" s="89" t="s">
        <v>419</v>
      </c>
      <c r="B210" s="89" t="s">
        <v>420</v>
      </c>
      <c r="C210" s="89" t="s">
        <v>421</v>
      </c>
      <c r="D210" s="89" t="s">
        <v>141</v>
      </c>
      <c r="E210" s="89" t="s">
        <v>113</v>
      </c>
    </row>
    <row r="211" spans="1:5" ht="11.25">
      <c r="A211" s="89" t="s">
        <v>422</v>
      </c>
      <c r="B211" s="89" t="s">
        <v>423</v>
      </c>
      <c r="C211" s="89" t="s">
        <v>424</v>
      </c>
      <c r="D211" s="89" t="s">
        <v>141</v>
      </c>
      <c r="E211" s="89" t="s">
        <v>113</v>
      </c>
    </row>
    <row r="212" spans="1:5" ht="11.25">
      <c r="A212" s="89" t="s">
        <v>425</v>
      </c>
      <c r="B212" s="89" t="s">
        <v>426</v>
      </c>
      <c r="C212" s="89" t="s">
        <v>427</v>
      </c>
      <c r="D212" s="89" t="s">
        <v>141</v>
      </c>
      <c r="E212" s="89" t="s">
        <v>113</v>
      </c>
    </row>
    <row r="213" spans="1:5" ht="11.25">
      <c r="A213" s="89" t="s">
        <v>431</v>
      </c>
      <c r="B213" s="89" t="s">
        <v>432</v>
      </c>
      <c r="C213" s="89" t="s">
        <v>360</v>
      </c>
      <c r="D213" s="89" t="s">
        <v>141</v>
      </c>
      <c r="E213" s="89" t="s">
        <v>113</v>
      </c>
    </row>
    <row r="214" spans="1:5" ht="11.25">
      <c r="A214" s="89" t="s">
        <v>433</v>
      </c>
      <c r="B214" s="89" t="s">
        <v>434</v>
      </c>
      <c r="C214" s="89" t="s">
        <v>435</v>
      </c>
      <c r="D214" s="89" t="s">
        <v>141</v>
      </c>
      <c r="E214" s="89" t="s">
        <v>113</v>
      </c>
    </row>
    <row r="215" spans="1:5" ht="11.25">
      <c r="A215" s="89" t="s">
        <v>436</v>
      </c>
      <c r="B215" s="89" t="s">
        <v>437</v>
      </c>
      <c r="C215" s="89" t="s">
        <v>391</v>
      </c>
      <c r="D215" s="89" t="s">
        <v>141</v>
      </c>
      <c r="E215" s="89" t="s">
        <v>113</v>
      </c>
    </row>
    <row r="216" spans="1:5" ht="11.25">
      <c r="A216" s="89" t="s">
        <v>440</v>
      </c>
      <c r="B216" s="89" t="s">
        <v>441</v>
      </c>
      <c r="C216" s="89" t="s">
        <v>284</v>
      </c>
      <c r="D216" s="89" t="s">
        <v>141</v>
      </c>
      <c r="E216" s="89" t="s">
        <v>113</v>
      </c>
    </row>
    <row r="217" spans="1:5" ht="11.25">
      <c r="A217" s="89" t="s">
        <v>633</v>
      </c>
      <c r="B217" s="89" t="s">
        <v>634</v>
      </c>
      <c r="C217" s="89" t="s">
        <v>635</v>
      </c>
      <c r="D217" s="89" t="s">
        <v>141</v>
      </c>
      <c r="E217" s="89" t="s">
        <v>113</v>
      </c>
    </row>
    <row r="218" spans="1:5" ht="11.25">
      <c r="A218" s="89" t="s">
        <v>445</v>
      </c>
      <c r="B218" s="89" t="s">
        <v>446</v>
      </c>
      <c r="C218" s="89" t="s">
        <v>287</v>
      </c>
      <c r="D218" s="89" t="s">
        <v>141</v>
      </c>
      <c r="E218" s="89" t="s">
        <v>113</v>
      </c>
    </row>
    <row r="219" spans="1:5" ht="11.25">
      <c r="A219" s="89" t="s">
        <v>450</v>
      </c>
      <c r="B219" s="89" t="s">
        <v>451</v>
      </c>
      <c r="C219" s="89" t="s">
        <v>308</v>
      </c>
      <c r="D219" s="89" t="s">
        <v>141</v>
      </c>
      <c r="E219" s="89" t="s">
        <v>113</v>
      </c>
    </row>
    <row r="220" spans="1:5" ht="11.25">
      <c r="A220" s="89" t="s">
        <v>770</v>
      </c>
      <c r="B220" s="89" t="s">
        <v>289</v>
      </c>
      <c r="C220" s="89" t="s">
        <v>543</v>
      </c>
      <c r="D220" s="89" t="s">
        <v>141</v>
      </c>
      <c r="E220" s="89" t="s">
        <v>113</v>
      </c>
    </row>
    <row r="221" spans="1:5" ht="11.25">
      <c r="A221" s="89" t="s">
        <v>454</v>
      </c>
      <c r="B221" s="89" t="s">
        <v>455</v>
      </c>
      <c r="C221" s="89" t="s">
        <v>391</v>
      </c>
      <c r="D221" s="89" t="s">
        <v>141</v>
      </c>
      <c r="E221" s="89" t="s">
        <v>113</v>
      </c>
    </row>
    <row r="222" spans="1:5" ht="11.25">
      <c r="A222" s="89" t="s">
        <v>456</v>
      </c>
      <c r="B222" s="89" t="s">
        <v>457</v>
      </c>
      <c r="C222" s="89" t="s">
        <v>287</v>
      </c>
      <c r="D222" s="89" t="s">
        <v>141</v>
      </c>
      <c r="E222" s="89" t="s">
        <v>113</v>
      </c>
    </row>
    <row r="223" spans="1:5" ht="11.25">
      <c r="A223" s="89" t="s">
        <v>460</v>
      </c>
      <c r="B223" s="89" t="s">
        <v>461</v>
      </c>
      <c r="C223" s="89" t="s">
        <v>363</v>
      </c>
      <c r="D223" s="89" t="s">
        <v>141</v>
      </c>
      <c r="E223" s="89" t="s">
        <v>113</v>
      </c>
    </row>
    <row r="224" spans="1:5" ht="11.25">
      <c r="A224" s="89" t="s">
        <v>285</v>
      </c>
      <c r="B224" s="89" t="s">
        <v>286</v>
      </c>
      <c r="C224" s="89" t="s">
        <v>287</v>
      </c>
      <c r="D224" s="89" t="s">
        <v>141</v>
      </c>
      <c r="E224" s="89" t="s">
        <v>113</v>
      </c>
    </row>
    <row r="225" spans="1:5" ht="11.25">
      <c r="A225" s="89" t="s">
        <v>288</v>
      </c>
      <c r="B225" s="89" t="s">
        <v>289</v>
      </c>
      <c r="C225" s="89" t="s">
        <v>287</v>
      </c>
      <c r="D225" s="89" t="s">
        <v>141</v>
      </c>
      <c r="E225" s="89" t="s">
        <v>113</v>
      </c>
    </row>
    <row r="226" spans="1:5" ht="11.25">
      <c r="A226" s="89" t="s">
        <v>465</v>
      </c>
      <c r="B226" s="89" t="s">
        <v>466</v>
      </c>
      <c r="C226" s="89" t="s">
        <v>467</v>
      </c>
      <c r="D226" s="89" t="s">
        <v>141</v>
      </c>
      <c r="E226" s="89" t="s">
        <v>113</v>
      </c>
    </row>
    <row r="227" spans="1:5" ht="11.25">
      <c r="A227" s="89" t="s">
        <v>472</v>
      </c>
      <c r="B227" s="89" t="s">
        <v>473</v>
      </c>
      <c r="C227" s="89" t="s">
        <v>363</v>
      </c>
      <c r="D227" s="89" t="s">
        <v>141</v>
      </c>
      <c r="E227" s="89" t="s">
        <v>113</v>
      </c>
    </row>
    <row r="228" spans="1:5" ht="11.25">
      <c r="A228" s="89" t="s">
        <v>474</v>
      </c>
      <c r="B228" s="89" t="s">
        <v>475</v>
      </c>
      <c r="C228" s="89" t="s">
        <v>360</v>
      </c>
      <c r="D228" s="89" t="s">
        <v>141</v>
      </c>
      <c r="E228" s="89" t="s">
        <v>113</v>
      </c>
    </row>
    <row r="229" spans="1:5" ht="11.25">
      <c r="A229" s="89" t="s">
        <v>782</v>
      </c>
      <c r="B229" s="89" t="s">
        <v>783</v>
      </c>
      <c r="C229" s="89" t="s">
        <v>363</v>
      </c>
      <c r="D229" s="89" t="s">
        <v>141</v>
      </c>
      <c r="E229" s="89" t="s">
        <v>113</v>
      </c>
    </row>
    <row r="230" spans="1:5" ht="11.25">
      <c r="A230" s="89" t="s">
        <v>478</v>
      </c>
      <c r="B230" s="89" t="s">
        <v>479</v>
      </c>
      <c r="C230" s="89" t="s">
        <v>292</v>
      </c>
      <c r="D230" s="89" t="s">
        <v>141</v>
      </c>
      <c r="E230" s="89" t="s">
        <v>113</v>
      </c>
    </row>
    <row r="231" spans="1:5" ht="11.25">
      <c r="A231" s="89" t="s">
        <v>784</v>
      </c>
      <c r="B231" s="89" t="s">
        <v>785</v>
      </c>
      <c r="C231" s="89" t="s">
        <v>786</v>
      </c>
      <c r="D231" s="89" t="s">
        <v>141</v>
      </c>
      <c r="E231" s="89" t="s">
        <v>113</v>
      </c>
    </row>
    <row r="232" spans="1:5" ht="11.25">
      <c r="A232" s="89" t="s">
        <v>787</v>
      </c>
      <c r="B232" s="89" t="s">
        <v>788</v>
      </c>
      <c r="C232" s="89" t="s">
        <v>427</v>
      </c>
      <c r="D232" s="89" t="s">
        <v>141</v>
      </c>
      <c r="E232" s="89" t="s">
        <v>113</v>
      </c>
    </row>
    <row r="233" spans="1:5" ht="11.25">
      <c r="A233" s="89" t="s">
        <v>789</v>
      </c>
      <c r="B233" s="89" t="s">
        <v>790</v>
      </c>
      <c r="C233" s="89" t="s">
        <v>635</v>
      </c>
      <c r="D233" s="89" t="s">
        <v>141</v>
      </c>
      <c r="E233" s="89" t="s">
        <v>113</v>
      </c>
    </row>
    <row r="234" spans="1:5" ht="11.25">
      <c r="A234" s="89" t="s">
        <v>791</v>
      </c>
      <c r="B234" s="89" t="s">
        <v>792</v>
      </c>
      <c r="C234" s="89" t="s">
        <v>793</v>
      </c>
      <c r="D234" s="89" t="s">
        <v>141</v>
      </c>
      <c r="E234" s="89" t="s">
        <v>113</v>
      </c>
    </row>
    <row r="235" spans="1:5" ht="11.25">
      <c r="A235" s="89" t="s">
        <v>794</v>
      </c>
      <c r="B235" s="89" t="s">
        <v>795</v>
      </c>
      <c r="C235" s="89" t="s">
        <v>284</v>
      </c>
      <c r="D235" s="89" t="s">
        <v>141</v>
      </c>
      <c r="E235" s="89" t="s">
        <v>113</v>
      </c>
    </row>
    <row r="236" spans="1:5" ht="11.25">
      <c r="A236" s="89" t="s">
        <v>796</v>
      </c>
      <c r="B236" s="89" t="s">
        <v>797</v>
      </c>
      <c r="C236" s="89" t="s">
        <v>558</v>
      </c>
      <c r="D236" s="89" t="s">
        <v>141</v>
      </c>
      <c r="E236" s="89" t="s">
        <v>113</v>
      </c>
    </row>
    <row r="237" spans="1:5" ht="11.25">
      <c r="A237" s="89" t="s">
        <v>798</v>
      </c>
      <c r="B237" s="89" t="s">
        <v>799</v>
      </c>
      <c r="C237" s="89" t="s">
        <v>543</v>
      </c>
      <c r="D237" s="89" t="s">
        <v>141</v>
      </c>
      <c r="E237" s="89" t="s">
        <v>113</v>
      </c>
    </row>
    <row r="238" spans="1:5" ht="11.25">
      <c r="A238" s="89" t="s">
        <v>480</v>
      </c>
      <c r="B238" s="89" t="s">
        <v>481</v>
      </c>
      <c r="C238" s="89" t="s">
        <v>482</v>
      </c>
      <c r="D238" s="89" t="s">
        <v>141</v>
      </c>
      <c r="E238" s="89" t="s">
        <v>113</v>
      </c>
    </row>
    <row r="239" spans="1:5" ht="11.25">
      <c r="A239" s="89" t="s">
        <v>800</v>
      </c>
      <c r="B239" s="89" t="s">
        <v>801</v>
      </c>
      <c r="C239" s="89" t="s">
        <v>391</v>
      </c>
      <c r="D239" s="89" t="s">
        <v>141</v>
      </c>
      <c r="E239" s="89" t="s">
        <v>113</v>
      </c>
    </row>
    <row r="240" spans="1:5" ht="11.25">
      <c r="A240" s="89" t="s">
        <v>483</v>
      </c>
      <c r="B240" s="89" t="s">
        <v>484</v>
      </c>
      <c r="C240" s="89" t="s">
        <v>292</v>
      </c>
      <c r="D240" s="89" t="s">
        <v>141</v>
      </c>
      <c r="E240" s="89" t="s">
        <v>113</v>
      </c>
    </row>
    <row r="241" spans="1:5" ht="11.25">
      <c r="A241" s="89" t="s">
        <v>802</v>
      </c>
      <c r="B241" s="89" t="s">
        <v>803</v>
      </c>
      <c r="C241" s="89" t="s">
        <v>499</v>
      </c>
      <c r="D241" s="89" t="s">
        <v>141</v>
      </c>
      <c r="E241" s="89" t="s">
        <v>113</v>
      </c>
    </row>
    <row r="242" spans="1:5" ht="11.25">
      <c r="A242" s="89" t="s">
        <v>804</v>
      </c>
      <c r="B242" s="89" t="s">
        <v>805</v>
      </c>
      <c r="C242" s="89" t="s">
        <v>806</v>
      </c>
      <c r="D242" s="89" t="s">
        <v>141</v>
      </c>
      <c r="E242" s="89" t="s">
        <v>113</v>
      </c>
    </row>
    <row r="243" spans="1:5" ht="11.25">
      <c r="A243" s="89" t="s">
        <v>807</v>
      </c>
      <c r="B243" s="89" t="s">
        <v>808</v>
      </c>
      <c r="C243" s="89" t="s">
        <v>435</v>
      </c>
      <c r="D243" s="89" t="s">
        <v>141</v>
      </c>
      <c r="E243" s="89" t="s">
        <v>113</v>
      </c>
    </row>
    <row r="244" spans="1:5" ht="11.25">
      <c r="A244" s="89" t="s">
        <v>809</v>
      </c>
      <c r="B244" s="89" t="s">
        <v>810</v>
      </c>
      <c r="C244" s="89" t="s">
        <v>811</v>
      </c>
      <c r="D244" s="89" t="s">
        <v>141</v>
      </c>
      <c r="E244" s="89" t="s">
        <v>113</v>
      </c>
    </row>
    <row r="245" spans="1:5" ht="11.25">
      <c r="A245" s="89" t="s">
        <v>812</v>
      </c>
      <c r="B245" s="89" t="s">
        <v>813</v>
      </c>
      <c r="C245" s="89" t="s">
        <v>421</v>
      </c>
      <c r="D245" s="89" t="s">
        <v>141</v>
      </c>
      <c r="E245" s="89" t="s">
        <v>113</v>
      </c>
    </row>
    <row r="246" spans="1:5" ht="11.25">
      <c r="A246" s="89" t="s">
        <v>497</v>
      </c>
      <c r="B246" s="89" t="s">
        <v>498</v>
      </c>
      <c r="C246" s="89" t="s">
        <v>499</v>
      </c>
      <c r="D246" s="89" t="s">
        <v>141</v>
      </c>
      <c r="E246" s="89" t="s">
        <v>113</v>
      </c>
    </row>
    <row r="247" spans="1:5" ht="11.25">
      <c r="A247" s="89" t="s">
        <v>502</v>
      </c>
      <c r="B247" s="89" t="s">
        <v>503</v>
      </c>
      <c r="C247" s="89" t="s">
        <v>277</v>
      </c>
      <c r="D247" s="89" t="s">
        <v>141</v>
      </c>
      <c r="E247" s="89" t="s">
        <v>113</v>
      </c>
    </row>
    <row r="248" spans="1:5" ht="11.25">
      <c r="A248" s="89" t="s">
        <v>504</v>
      </c>
      <c r="B248" s="89" t="s">
        <v>505</v>
      </c>
      <c r="C248" s="89" t="s">
        <v>295</v>
      </c>
      <c r="D248" s="89" t="s">
        <v>141</v>
      </c>
      <c r="E248" s="89" t="s">
        <v>113</v>
      </c>
    </row>
    <row r="249" spans="1:5" ht="11.25">
      <c r="A249" s="89" t="s">
        <v>506</v>
      </c>
      <c r="B249" s="89" t="s">
        <v>507</v>
      </c>
      <c r="C249" s="89" t="s">
        <v>295</v>
      </c>
      <c r="D249" s="89" t="s">
        <v>141</v>
      </c>
      <c r="E249" s="89" t="s">
        <v>113</v>
      </c>
    </row>
    <row r="250" spans="1:5" ht="11.25">
      <c r="A250" s="89" t="s">
        <v>631</v>
      </c>
      <c r="B250" s="89" t="s">
        <v>632</v>
      </c>
      <c r="C250" s="89" t="s">
        <v>295</v>
      </c>
      <c r="D250" s="89" t="s">
        <v>141</v>
      </c>
      <c r="E250" s="89" t="s">
        <v>113</v>
      </c>
    </row>
    <row r="251" spans="1:5" ht="11.25">
      <c r="A251" s="89" t="s">
        <v>636</v>
      </c>
      <c r="B251" s="89" t="s">
        <v>518</v>
      </c>
      <c r="C251" s="89" t="s">
        <v>637</v>
      </c>
      <c r="D251" s="89" t="s">
        <v>141</v>
      </c>
      <c r="E251" s="89" t="s">
        <v>113</v>
      </c>
    </row>
    <row r="252" spans="1:5" ht="11.25">
      <c r="A252" s="89" t="s">
        <v>301</v>
      </c>
      <c r="B252" s="89" t="s">
        <v>302</v>
      </c>
      <c r="C252" s="89" t="s">
        <v>287</v>
      </c>
      <c r="D252" s="89" t="s">
        <v>141</v>
      </c>
      <c r="E252" s="89" t="s">
        <v>113</v>
      </c>
    </row>
    <row r="253" spans="1:5" ht="11.25">
      <c r="A253" s="89" t="s">
        <v>526</v>
      </c>
      <c r="B253" s="89" t="s">
        <v>527</v>
      </c>
      <c r="C253" s="89" t="s">
        <v>528</v>
      </c>
      <c r="D253" s="89" t="s">
        <v>141</v>
      </c>
      <c r="E253" s="89" t="s">
        <v>113</v>
      </c>
    </row>
    <row r="254" spans="1:5" ht="11.25">
      <c r="A254" s="89" t="s">
        <v>529</v>
      </c>
      <c r="B254" s="89" t="s">
        <v>530</v>
      </c>
      <c r="C254" s="89" t="s">
        <v>363</v>
      </c>
      <c r="D254" s="89" t="s">
        <v>141</v>
      </c>
      <c r="E254" s="89" t="s">
        <v>113</v>
      </c>
    </row>
    <row r="255" spans="1:5" ht="11.25">
      <c r="A255" s="89" t="s">
        <v>531</v>
      </c>
      <c r="B255" s="89" t="s">
        <v>532</v>
      </c>
      <c r="C255" s="89" t="s">
        <v>277</v>
      </c>
      <c r="D255" s="89" t="s">
        <v>141</v>
      </c>
      <c r="E255" s="89" t="s">
        <v>113</v>
      </c>
    </row>
    <row r="256" spans="1:5" ht="11.25">
      <c r="A256" s="89" t="s">
        <v>533</v>
      </c>
      <c r="B256" s="89" t="s">
        <v>534</v>
      </c>
      <c r="C256" s="89" t="s">
        <v>424</v>
      </c>
      <c r="D256" s="89" t="s">
        <v>141</v>
      </c>
      <c r="E256" s="89" t="s">
        <v>113</v>
      </c>
    </row>
    <row r="257" spans="1:5" ht="11.25">
      <c r="A257" s="89" t="s">
        <v>814</v>
      </c>
      <c r="B257" s="89" t="s">
        <v>815</v>
      </c>
      <c r="C257" s="89" t="s">
        <v>363</v>
      </c>
      <c r="D257" s="89" t="s">
        <v>141</v>
      </c>
      <c r="E257" s="89" t="s">
        <v>113</v>
      </c>
    </row>
    <row r="258" spans="1:5" ht="11.25">
      <c r="A258" s="89" t="s">
        <v>535</v>
      </c>
      <c r="B258" s="89" t="s">
        <v>536</v>
      </c>
      <c r="C258" s="89" t="s">
        <v>277</v>
      </c>
      <c r="D258" s="89" t="s">
        <v>141</v>
      </c>
      <c r="E258" s="89" t="s">
        <v>113</v>
      </c>
    </row>
    <row r="259" spans="1:5" ht="11.25">
      <c r="A259" s="89" t="s">
        <v>537</v>
      </c>
      <c r="B259" s="89" t="s">
        <v>538</v>
      </c>
      <c r="C259" s="89" t="s">
        <v>277</v>
      </c>
      <c r="D259" s="89" t="s">
        <v>141</v>
      </c>
      <c r="E259" s="89" t="s">
        <v>113</v>
      </c>
    </row>
    <row r="260" spans="1:5" ht="11.25">
      <c r="A260" s="89" t="s">
        <v>541</v>
      </c>
      <c r="B260" s="89" t="s">
        <v>542</v>
      </c>
      <c r="C260" s="89" t="s">
        <v>543</v>
      </c>
      <c r="D260" s="89" t="s">
        <v>141</v>
      </c>
      <c r="E260" s="89" t="s">
        <v>113</v>
      </c>
    </row>
    <row r="261" spans="1:5" ht="11.25">
      <c r="A261" s="89" t="s">
        <v>544</v>
      </c>
      <c r="B261" s="89" t="s">
        <v>545</v>
      </c>
      <c r="C261" s="89" t="s">
        <v>287</v>
      </c>
      <c r="D261" s="89" t="s">
        <v>141</v>
      </c>
      <c r="E261" s="89" t="s">
        <v>113</v>
      </c>
    </row>
    <row r="262" spans="1:5" ht="11.25">
      <c r="A262" s="89" t="s">
        <v>548</v>
      </c>
      <c r="B262" s="89" t="s">
        <v>549</v>
      </c>
      <c r="C262" s="89" t="s">
        <v>360</v>
      </c>
      <c r="D262" s="89" t="s">
        <v>141</v>
      </c>
      <c r="E262" s="89" t="s">
        <v>113</v>
      </c>
    </row>
    <row r="263" spans="1:5" ht="11.25">
      <c r="A263" s="89" t="s">
        <v>550</v>
      </c>
      <c r="B263" s="89" t="s">
        <v>551</v>
      </c>
      <c r="C263" s="89" t="s">
        <v>360</v>
      </c>
      <c r="D263" s="89" t="s">
        <v>141</v>
      </c>
      <c r="E263" s="89" t="s">
        <v>113</v>
      </c>
    </row>
    <row r="264" spans="1:5" ht="11.25">
      <c r="A264" s="89" t="s">
        <v>816</v>
      </c>
      <c r="B264" s="89" t="s">
        <v>466</v>
      </c>
      <c r="C264" s="89" t="s">
        <v>817</v>
      </c>
      <c r="D264" s="89" t="s">
        <v>141</v>
      </c>
      <c r="E264" s="89" t="s">
        <v>113</v>
      </c>
    </row>
    <row r="265" spans="1:5" ht="11.25">
      <c r="A265" s="89" t="s">
        <v>556</v>
      </c>
      <c r="B265" s="89" t="s">
        <v>557</v>
      </c>
      <c r="C265" s="89" t="s">
        <v>558</v>
      </c>
      <c r="D265" s="89" t="s">
        <v>141</v>
      </c>
      <c r="E265" s="89" t="s">
        <v>113</v>
      </c>
    </row>
    <row r="266" spans="1:5" ht="11.25">
      <c r="A266" s="89" t="s">
        <v>774</v>
      </c>
      <c r="B266" s="89" t="s">
        <v>775</v>
      </c>
      <c r="C266" s="89" t="s">
        <v>360</v>
      </c>
      <c r="D266" s="89" t="s">
        <v>141</v>
      </c>
      <c r="E266" s="89" t="s">
        <v>113</v>
      </c>
    </row>
    <row r="267" spans="1:5" ht="11.25">
      <c r="A267" s="89" t="s">
        <v>561</v>
      </c>
      <c r="B267" s="89" t="s">
        <v>562</v>
      </c>
      <c r="C267" s="89" t="s">
        <v>360</v>
      </c>
      <c r="D267" s="89" t="s">
        <v>141</v>
      </c>
      <c r="E267" s="89" t="s">
        <v>113</v>
      </c>
    </row>
    <row r="268" spans="1:5" ht="11.25">
      <c r="A268" s="89" t="s">
        <v>586</v>
      </c>
      <c r="B268" s="89" t="s">
        <v>587</v>
      </c>
      <c r="C268" s="89" t="s">
        <v>292</v>
      </c>
      <c r="D268" s="89" t="s">
        <v>141</v>
      </c>
      <c r="E268" s="89" t="s">
        <v>113</v>
      </c>
    </row>
    <row r="269" spans="1:5" ht="11.25">
      <c r="A269" s="89" t="s">
        <v>818</v>
      </c>
      <c r="B269" s="89" t="s">
        <v>819</v>
      </c>
      <c r="C269" s="89" t="s">
        <v>292</v>
      </c>
      <c r="D269" s="89" t="s">
        <v>141</v>
      </c>
      <c r="E269" s="89" t="s">
        <v>113</v>
      </c>
    </row>
    <row r="270" spans="1:5" ht="11.25">
      <c r="A270" s="89" t="s">
        <v>777</v>
      </c>
      <c r="B270" s="89" t="s">
        <v>442</v>
      </c>
      <c r="C270" s="89" t="s">
        <v>363</v>
      </c>
      <c r="D270" s="89" t="s">
        <v>141</v>
      </c>
      <c r="E270" s="89" t="s">
        <v>113</v>
      </c>
    </row>
    <row r="271" spans="1:5" ht="11.25">
      <c r="A271" s="89" t="s">
        <v>820</v>
      </c>
      <c r="B271" s="89" t="s">
        <v>821</v>
      </c>
      <c r="C271" s="89" t="s">
        <v>308</v>
      </c>
      <c r="D271" s="89" t="s">
        <v>141</v>
      </c>
      <c r="E271" s="89" t="s">
        <v>113</v>
      </c>
    </row>
    <row r="272" spans="1:5" ht="11.25">
      <c r="A272" s="89" t="s">
        <v>822</v>
      </c>
      <c r="B272" s="89" t="s">
        <v>823</v>
      </c>
      <c r="C272" s="89" t="s">
        <v>824</v>
      </c>
      <c r="D272" s="89" t="s">
        <v>141</v>
      </c>
      <c r="E272" s="89" t="s">
        <v>113</v>
      </c>
    </row>
    <row r="273" spans="1:5" ht="11.25">
      <c r="A273" s="89" t="s">
        <v>600</v>
      </c>
      <c r="B273" s="89" t="s">
        <v>592</v>
      </c>
      <c r="C273" s="89" t="s">
        <v>601</v>
      </c>
      <c r="D273" s="89" t="s">
        <v>141</v>
      </c>
      <c r="E273" s="89" t="s">
        <v>113</v>
      </c>
    </row>
    <row r="274" spans="1:5" ht="11.25">
      <c r="A274" s="89" t="s">
        <v>269</v>
      </c>
      <c r="B274" s="89" t="s">
        <v>270</v>
      </c>
      <c r="C274" s="89" t="s">
        <v>271</v>
      </c>
      <c r="D274" s="89" t="s">
        <v>604</v>
      </c>
      <c r="E274" s="89" t="s">
        <v>113</v>
      </c>
    </row>
    <row r="275" spans="1:5" ht="11.25">
      <c r="A275" s="89" t="s">
        <v>778</v>
      </c>
      <c r="B275" s="89" t="s">
        <v>608</v>
      </c>
      <c r="C275" s="89" t="s">
        <v>519</v>
      </c>
      <c r="D275" s="89" t="s">
        <v>604</v>
      </c>
      <c r="E275" s="89" t="s">
        <v>113</v>
      </c>
    </row>
    <row r="276" spans="1:5" ht="11.25">
      <c r="A276" s="89" t="s">
        <v>275</v>
      </c>
      <c r="B276" s="89" t="s">
        <v>276</v>
      </c>
      <c r="C276" s="89" t="s">
        <v>277</v>
      </c>
      <c r="D276" s="89" t="s">
        <v>604</v>
      </c>
      <c r="E276" s="89" t="s">
        <v>113</v>
      </c>
    </row>
    <row r="277" spans="1:5" ht="11.25">
      <c r="A277" s="89" t="s">
        <v>613</v>
      </c>
      <c r="B277" s="89" t="s">
        <v>610</v>
      </c>
      <c r="C277" s="89" t="s">
        <v>614</v>
      </c>
      <c r="D277" s="89" t="s">
        <v>604</v>
      </c>
      <c r="E277" s="89" t="s">
        <v>113</v>
      </c>
    </row>
    <row r="278" spans="1:5" ht="11.25">
      <c r="A278" s="89" t="s">
        <v>282</v>
      </c>
      <c r="B278" s="89" t="s">
        <v>283</v>
      </c>
      <c r="C278" s="89" t="s">
        <v>284</v>
      </c>
      <c r="D278" s="89" t="s">
        <v>604</v>
      </c>
      <c r="E278" s="89" t="s">
        <v>113</v>
      </c>
    </row>
    <row r="279" spans="1:5" ht="11.25">
      <c r="A279" s="89" t="s">
        <v>288</v>
      </c>
      <c r="B279" s="89" t="s">
        <v>289</v>
      </c>
      <c r="C279" s="89" t="s">
        <v>287</v>
      </c>
      <c r="D279" s="89" t="s">
        <v>604</v>
      </c>
      <c r="E279" s="89" t="s">
        <v>113</v>
      </c>
    </row>
    <row r="280" spans="1:5" ht="11.25">
      <c r="A280" s="89" t="s">
        <v>617</v>
      </c>
      <c r="B280" s="89" t="s">
        <v>616</v>
      </c>
      <c r="C280" s="89" t="s">
        <v>618</v>
      </c>
      <c r="D280" s="89" t="s">
        <v>604</v>
      </c>
      <c r="E280" s="89" t="s">
        <v>113</v>
      </c>
    </row>
    <row r="281" spans="1:5" ht="11.25">
      <c r="A281" s="89" t="s">
        <v>623</v>
      </c>
      <c r="B281" s="89" t="s">
        <v>624</v>
      </c>
      <c r="C281" s="89" t="s">
        <v>360</v>
      </c>
      <c r="D281" s="89" t="s">
        <v>604</v>
      </c>
      <c r="E281" s="89" t="s">
        <v>113</v>
      </c>
    </row>
    <row r="282" spans="1:5" ht="11.25">
      <c r="A282" s="89" t="s">
        <v>303</v>
      </c>
      <c r="B282" s="89" t="s">
        <v>304</v>
      </c>
      <c r="C282" s="89" t="s">
        <v>305</v>
      </c>
      <c r="D282" s="89" t="s">
        <v>604</v>
      </c>
      <c r="E282" s="89" t="s">
        <v>113</v>
      </c>
    </row>
    <row r="283" spans="1:5" ht="11.25">
      <c r="A283" s="89" t="s">
        <v>306</v>
      </c>
      <c r="B283" s="89" t="s">
        <v>307</v>
      </c>
      <c r="C283" s="89" t="s">
        <v>308</v>
      </c>
      <c r="D283" s="89" t="s">
        <v>604</v>
      </c>
      <c r="E283" s="89" t="s">
        <v>113</v>
      </c>
    </row>
    <row r="284" spans="1:5" ht="11.25">
      <c r="A284" s="89" t="s">
        <v>780</v>
      </c>
      <c r="B284" s="89" t="s">
        <v>624</v>
      </c>
      <c r="C284" s="89" t="s">
        <v>519</v>
      </c>
      <c r="D284" s="89" t="s">
        <v>604</v>
      </c>
      <c r="E284" s="89" t="s">
        <v>113</v>
      </c>
    </row>
    <row r="285" spans="1:5" ht="11.25">
      <c r="A285" s="89" t="s">
        <v>324</v>
      </c>
      <c r="B285" s="89" t="s">
        <v>325</v>
      </c>
      <c r="C285" s="89" t="s">
        <v>292</v>
      </c>
      <c r="D285" s="89" t="s">
        <v>630</v>
      </c>
      <c r="E285" s="89" t="s">
        <v>113</v>
      </c>
    </row>
    <row r="286" spans="1:5" ht="11.25">
      <c r="A286" s="89" t="s">
        <v>422</v>
      </c>
      <c r="B286" s="89" t="s">
        <v>423</v>
      </c>
      <c r="C286" s="89" t="s">
        <v>424</v>
      </c>
      <c r="D286" s="89" t="s">
        <v>630</v>
      </c>
      <c r="E286" s="89" t="s">
        <v>113</v>
      </c>
    </row>
    <row r="287" spans="1:5" ht="11.25">
      <c r="A287" s="89" t="s">
        <v>282</v>
      </c>
      <c r="B287" s="89" t="s">
        <v>283</v>
      </c>
      <c r="C287" s="89" t="s">
        <v>284</v>
      </c>
      <c r="D287" s="89" t="s">
        <v>630</v>
      </c>
      <c r="E287" s="89" t="s">
        <v>113</v>
      </c>
    </row>
    <row r="288" spans="1:5" ht="11.25">
      <c r="A288" s="89" t="s">
        <v>285</v>
      </c>
      <c r="B288" s="89" t="s">
        <v>286</v>
      </c>
      <c r="C288" s="89" t="s">
        <v>287</v>
      </c>
      <c r="D288" s="89" t="s">
        <v>630</v>
      </c>
      <c r="E288" s="89" t="s">
        <v>113</v>
      </c>
    </row>
    <row r="289" spans="1:5" ht="11.25">
      <c r="A289" s="89" t="s">
        <v>497</v>
      </c>
      <c r="B289" s="89" t="s">
        <v>498</v>
      </c>
      <c r="C289" s="89" t="s">
        <v>499</v>
      </c>
      <c r="D289" s="89" t="s">
        <v>630</v>
      </c>
      <c r="E289" s="89" t="s">
        <v>113</v>
      </c>
    </row>
    <row r="290" spans="1:5" ht="11.25">
      <c r="A290" s="89" t="s">
        <v>502</v>
      </c>
      <c r="B290" s="89" t="s">
        <v>503</v>
      </c>
      <c r="C290" s="89" t="s">
        <v>277</v>
      </c>
      <c r="D290" s="89" t="s">
        <v>630</v>
      </c>
      <c r="E290" s="89" t="s">
        <v>113</v>
      </c>
    </row>
    <row r="291" spans="1:5" ht="11.25">
      <c r="A291" s="89" t="s">
        <v>504</v>
      </c>
      <c r="B291" s="89" t="s">
        <v>505</v>
      </c>
      <c r="C291" s="89" t="s">
        <v>295</v>
      </c>
      <c r="D291" s="89" t="s">
        <v>630</v>
      </c>
      <c r="E291" s="89" t="s">
        <v>113</v>
      </c>
    </row>
    <row r="292" spans="1:5" ht="11.25">
      <c r="A292" s="89" t="s">
        <v>506</v>
      </c>
      <c r="B292" s="89" t="s">
        <v>507</v>
      </c>
      <c r="C292" s="89" t="s">
        <v>295</v>
      </c>
      <c r="D292" s="89" t="s">
        <v>630</v>
      </c>
      <c r="E292" s="89" t="s">
        <v>113</v>
      </c>
    </row>
    <row r="293" spans="1:5" ht="11.25">
      <c r="A293" s="89" t="s">
        <v>631</v>
      </c>
      <c r="B293" s="89" t="s">
        <v>632</v>
      </c>
      <c r="C293" s="89" t="s">
        <v>295</v>
      </c>
      <c r="D293" s="89" t="s">
        <v>630</v>
      </c>
      <c r="E293" s="89" t="s">
        <v>113</v>
      </c>
    </row>
    <row r="294" spans="1:5" ht="11.25">
      <c r="A294" s="89" t="s">
        <v>548</v>
      </c>
      <c r="B294" s="89" t="s">
        <v>549</v>
      </c>
      <c r="C294" s="89" t="s">
        <v>360</v>
      </c>
      <c r="D294" s="89" t="s">
        <v>630</v>
      </c>
      <c r="E294" s="89" t="s">
        <v>113</v>
      </c>
    </row>
    <row r="295" spans="1:5" ht="11.25">
      <c r="A295" s="89" t="s">
        <v>586</v>
      </c>
      <c r="B295" s="89" t="s">
        <v>587</v>
      </c>
      <c r="C295" s="89" t="s">
        <v>292</v>
      </c>
      <c r="D295" s="89" t="s">
        <v>630</v>
      </c>
      <c r="E295" s="89" t="s">
        <v>113</v>
      </c>
    </row>
    <row r="296" spans="1:5" ht="11.25">
      <c r="A296" s="89" t="s">
        <v>600</v>
      </c>
      <c r="B296" s="89" t="s">
        <v>592</v>
      </c>
      <c r="C296" s="89" t="s">
        <v>601</v>
      </c>
      <c r="D296" s="89" t="s">
        <v>630</v>
      </c>
      <c r="E296" s="89" t="s">
        <v>113</v>
      </c>
    </row>
    <row r="297" spans="1:5" ht="11.25">
      <c r="A297" s="89" t="s">
        <v>638</v>
      </c>
      <c r="B297" s="89" t="s">
        <v>639</v>
      </c>
      <c r="C297" s="89" t="s">
        <v>640</v>
      </c>
      <c r="D297" s="89" t="s">
        <v>268</v>
      </c>
      <c r="E297" s="89" t="s">
        <v>118</v>
      </c>
    </row>
    <row r="298" spans="1:5" ht="11.25">
      <c r="A298" s="89" t="s">
        <v>641</v>
      </c>
      <c r="B298" s="89" t="s">
        <v>642</v>
      </c>
      <c r="C298" s="89" t="s">
        <v>643</v>
      </c>
      <c r="D298" s="89" t="s">
        <v>268</v>
      </c>
      <c r="E298" s="89" t="s">
        <v>118</v>
      </c>
    </row>
    <row r="299" spans="1:5" ht="11.25">
      <c r="A299" s="89" t="s">
        <v>644</v>
      </c>
      <c r="B299" s="89" t="s">
        <v>645</v>
      </c>
      <c r="C299" s="89" t="s">
        <v>646</v>
      </c>
      <c r="D299" s="89" t="s">
        <v>268</v>
      </c>
      <c r="E299" s="89" t="s">
        <v>118</v>
      </c>
    </row>
    <row r="300" spans="1:5" ht="11.25">
      <c r="A300" s="89" t="s">
        <v>647</v>
      </c>
      <c r="B300" s="89" t="s">
        <v>648</v>
      </c>
      <c r="C300" s="89" t="s">
        <v>646</v>
      </c>
      <c r="D300" s="89" t="s">
        <v>268</v>
      </c>
      <c r="E300" s="89" t="s">
        <v>118</v>
      </c>
    </row>
    <row r="301" spans="1:5" ht="11.25">
      <c r="A301" s="89" t="s">
        <v>649</v>
      </c>
      <c r="B301" s="89" t="s">
        <v>650</v>
      </c>
      <c r="C301" s="89" t="s">
        <v>646</v>
      </c>
      <c r="D301" s="89" t="s">
        <v>268</v>
      </c>
      <c r="E301" s="89" t="s">
        <v>118</v>
      </c>
    </row>
    <row r="302" spans="1:5" ht="11.25">
      <c r="A302" s="89" t="s">
        <v>651</v>
      </c>
      <c r="B302" s="89" t="s">
        <v>652</v>
      </c>
      <c r="C302" s="89" t="s">
        <v>653</v>
      </c>
      <c r="D302" s="89" t="s">
        <v>268</v>
      </c>
      <c r="E302" s="89" t="s">
        <v>118</v>
      </c>
    </row>
    <row r="303" spans="1:5" ht="11.25">
      <c r="A303" s="89" t="s">
        <v>654</v>
      </c>
      <c r="B303" s="89" t="s">
        <v>655</v>
      </c>
      <c r="C303" s="89" t="s">
        <v>449</v>
      </c>
      <c r="D303" s="89" t="s">
        <v>268</v>
      </c>
      <c r="E303" s="89" t="s">
        <v>118</v>
      </c>
    </row>
    <row r="304" spans="1:5" ht="11.25">
      <c r="A304" s="89" t="s">
        <v>656</v>
      </c>
      <c r="B304" s="89" t="s">
        <v>657</v>
      </c>
      <c r="C304" s="89" t="s">
        <v>653</v>
      </c>
      <c r="D304" s="89" t="s">
        <v>268</v>
      </c>
      <c r="E304" s="89" t="s">
        <v>118</v>
      </c>
    </row>
    <row r="305" spans="1:5" ht="11.25">
      <c r="A305" s="89" t="s">
        <v>658</v>
      </c>
      <c r="B305" s="89" t="s">
        <v>659</v>
      </c>
      <c r="C305" s="89" t="s">
        <v>653</v>
      </c>
      <c r="D305" s="89" t="s">
        <v>268</v>
      </c>
      <c r="E305" s="89" t="s">
        <v>118</v>
      </c>
    </row>
    <row r="306" spans="1:5" ht="11.25">
      <c r="A306" s="89" t="s">
        <v>660</v>
      </c>
      <c r="B306" s="89" t="s">
        <v>661</v>
      </c>
      <c r="C306" s="89" t="s">
        <v>653</v>
      </c>
      <c r="D306" s="89" t="s">
        <v>268</v>
      </c>
      <c r="E306" s="89" t="s">
        <v>118</v>
      </c>
    </row>
    <row r="307" spans="1:5" ht="11.25">
      <c r="A307" s="89" t="s">
        <v>662</v>
      </c>
      <c r="B307" s="89" t="s">
        <v>663</v>
      </c>
      <c r="C307" s="89" t="s">
        <v>664</v>
      </c>
      <c r="D307" s="89" t="s">
        <v>268</v>
      </c>
      <c r="E307" s="89" t="s">
        <v>118</v>
      </c>
    </row>
    <row r="308" spans="1:5" ht="11.25">
      <c r="A308" s="89" t="s">
        <v>665</v>
      </c>
      <c r="B308" s="89" t="s">
        <v>666</v>
      </c>
      <c r="C308" s="89" t="s">
        <v>405</v>
      </c>
      <c r="D308" s="89" t="s">
        <v>268</v>
      </c>
      <c r="E308" s="89" t="s">
        <v>118</v>
      </c>
    </row>
    <row r="309" spans="1:5" ht="11.25">
      <c r="A309" s="89" t="s">
        <v>667</v>
      </c>
      <c r="B309" s="89" t="s">
        <v>668</v>
      </c>
      <c r="C309" s="89" t="s">
        <v>653</v>
      </c>
      <c r="D309" s="89" t="s">
        <v>268</v>
      </c>
      <c r="E309" s="89" t="s">
        <v>118</v>
      </c>
    </row>
    <row r="310" spans="1:5" ht="11.25">
      <c r="A310" s="89" t="s">
        <v>431</v>
      </c>
      <c r="B310" s="89" t="s">
        <v>432</v>
      </c>
      <c r="C310" s="89" t="s">
        <v>360</v>
      </c>
      <c r="D310" s="89" t="s">
        <v>268</v>
      </c>
      <c r="E310" s="89" t="s">
        <v>118</v>
      </c>
    </row>
    <row r="311" spans="1:5" ht="11.25">
      <c r="A311" s="89" t="s">
        <v>669</v>
      </c>
      <c r="B311" s="89" t="s">
        <v>610</v>
      </c>
      <c r="C311" s="89" t="s">
        <v>670</v>
      </c>
      <c r="D311" s="89" t="s">
        <v>268</v>
      </c>
      <c r="E311" s="89" t="s">
        <v>118</v>
      </c>
    </row>
    <row r="312" spans="1:5" ht="11.25">
      <c r="A312" s="89" t="s">
        <v>671</v>
      </c>
      <c r="B312" s="89" t="s">
        <v>672</v>
      </c>
      <c r="C312" s="89" t="s">
        <v>673</v>
      </c>
      <c r="D312" s="89" t="s">
        <v>268</v>
      </c>
      <c r="E312" s="89" t="s">
        <v>118</v>
      </c>
    </row>
    <row r="313" spans="1:5" ht="11.25">
      <c r="A313" s="89" t="s">
        <v>674</v>
      </c>
      <c r="B313" s="89" t="s">
        <v>675</v>
      </c>
      <c r="C313" s="89" t="s">
        <v>643</v>
      </c>
      <c r="D313" s="89" t="s">
        <v>268</v>
      </c>
      <c r="E313" s="89" t="s">
        <v>118</v>
      </c>
    </row>
    <row r="314" spans="1:5" ht="11.25">
      <c r="A314" s="89" t="s">
        <v>825</v>
      </c>
      <c r="B314" s="89" t="s">
        <v>677</v>
      </c>
      <c r="C314" s="89" t="s">
        <v>643</v>
      </c>
      <c r="D314" s="89" t="s">
        <v>268</v>
      </c>
      <c r="E314" s="89" t="s">
        <v>118</v>
      </c>
    </row>
    <row r="315" spans="1:5" ht="11.25">
      <c r="A315" s="89" t="s">
        <v>676</v>
      </c>
      <c r="B315" s="89" t="s">
        <v>677</v>
      </c>
      <c r="C315" s="89" t="s">
        <v>646</v>
      </c>
      <c r="D315" s="89" t="s">
        <v>268</v>
      </c>
      <c r="E315" s="89" t="s">
        <v>118</v>
      </c>
    </row>
    <row r="316" spans="1:5" ht="11.25">
      <c r="A316" s="89" t="s">
        <v>678</v>
      </c>
      <c r="B316" s="89" t="s">
        <v>677</v>
      </c>
      <c r="C316" s="89" t="s">
        <v>679</v>
      </c>
      <c r="D316" s="89" t="s">
        <v>268</v>
      </c>
      <c r="E316" s="89" t="s">
        <v>118</v>
      </c>
    </row>
    <row r="317" spans="1:5" ht="11.25">
      <c r="A317" s="89" t="s">
        <v>680</v>
      </c>
      <c r="B317" s="89" t="s">
        <v>681</v>
      </c>
      <c r="C317" s="89" t="s">
        <v>643</v>
      </c>
      <c r="D317" s="89" t="s">
        <v>268</v>
      </c>
      <c r="E317" s="89" t="s">
        <v>118</v>
      </c>
    </row>
    <row r="318" spans="1:5" ht="11.25">
      <c r="A318" s="89" t="s">
        <v>293</v>
      </c>
      <c r="B318" s="89" t="s">
        <v>294</v>
      </c>
      <c r="C318" s="89" t="s">
        <v>295</v>
      </c>
      <c r="D318" s="89" t="s">
        <v>268</v>
      </c>
      <c r="E318" s="89" t="s">
        <v>118</v>
      </c>
    </row>
    <row r="319" spans="1:5" ht="11.25">
      <c r="A319" s="89" t="s">
        <v>296</v>
      </c>
      <c r="B319" s="89" t="s">
        <v>297</v>
      </c>
      <c r="C319" s="89" t="s">
        <v>298</v>
      </c>
      <c r="D319" s="89" t="s">
        <v>268</v>
      </c>
      <c r="E319" s="89" t="s">
        <v>118</v>
      </c>
    </row>
    <row r="320" spans="1:5" ht="11.25">
      <c r="A320" s="89" t="s">
        <v>682</v>
      </c>
      <c r="B320" s="89" t="s">
        <v>683</v>
      </c>
      <c r="C320" s="89" t="s">
        <v>684</v>
      </c>
      <c r="D320" s="89" t="s">
        <v>268</v>
      </c>
      <c r="E320" s="89" t="s">
        <v>118</v>
      </c>
    </row>
    <row r="321" spans="1:5" ht="11.25">
      <c r="A321" s="89" t="s">
        <v>685</v>
      </c>
      <c r="B321" s="89" t="s">
        <v>686</v>
      </c>
      <c r="C321" s="89" t="s">
        <v>640</v>
      </c>
      <c r="D321" s="89" t="s">
        <v>268</v>
      </c>
      <c r="E321" s="89" t="s">
        <v>118</v>
      </c>
    </row>
    <row r="322" spans="1:5" ht="11.25">
      <c r="A322" s="89" t="s">
        <v>526</v>
      </c>
      <c r="B322" s="89" t="s">
        <v>527</v>
      </c>
      <c r="C322" s="89" t="s">
        <v>687</v>
      </c>
      <c r="D322" s="89" t="s">
        <v>268</v>
      </c>
      <c r="E322" s="89" t="s">
        <v>118</v>
      </c>
    </row>
    <row r="323" spans="1:5" ht="11.25">
      <c r="A323" s="89" t="s">
        <v>688</v>
      </c>
      <c r="B323" s="89" t="s">
        <v>689</v>
      </c>
      <c r="C323" s="89" t="s">
        <v>405</v>
      </c>
      <c r="D323" s="89" t="s">
        <v>268</v>
      </c>
      <c r="E323" s="89" t="s">
        <v>118</v>
      </c>
    </row>
    <row r="324" spans="1:5" ht="11.25">
      <c r="A324" s="89" t="s">
        <v>690</v>
      </c>
      <c r="B324" s="89" t="s">
        <v>691</v>
      </c>
      <c r="C324" s="89" t="s">
        <v>643</v>
      </c>
      <c r="D324" s="89" t="s">
        <v>268</v>
      </c>
      <c r="E324" s="89" t="s">
        <v>118</v>
      </c>
    </row>
    <row r="325" spans="1:5" ht="11.25">
      <c r="A325" s="89" t="s">
        <v>692</v>
      </c>
      <c r="B325" s="89" t="s">
        <v>693</v>
      </c>
      <c r="C325" s="89" t="s">
        <v>694</v>
      </c>
      <c r="D325" s="89" t="s">
        <v>268</v>
      </c>
      <c r="E325" s="89" t="s">
        <v>118</v>
      </c>
    </row>
    <row r="326" spans="1:5" ht="11.25">
      <c r="A326" s="89" t="s">
        <v>695</v>
      </c>
      <c r="B326" s="89" t="s">
        <v>696</v>
      </c>
      <c r="C326" s="89" t="s">
        <v>418</v>
      </c>
      <c r="D326" s="89" t="s">
        <v>268</v>
      </c>
      <c r="E326" s="89" t="s">
        <v>118</v>
      </c>
    </row>
    <row r="327" spans="1:5" ht="11.25">
      <c r="A327" s="89" t="s">
        <v>309</v>
      </c>
      <c r="B327" s="89" t="s">
        <v>310</v>
      </c>
      <c r="C327" s="89" t="s">
        <v>311</v>
      </c>
      <c r="D327" s="89" t="s">
        <v>268</v>
      </c>
      <c r="E327" s="89" t="s">
        <v>118</v>
      </c>
    </row>
    <row r="328" spans="1:5" ht="11.25">
      <c r="A328" s="89" t="s">
        <v>697</v>
      </c>
      <c r="B328" s="89" t="s">
        <v>698</v>
      </c>
      <c r="C328" s="89" t="s">
        <v>298</v>
      </c>
      <c r="D328" s="89" t="s">
        <v>268</v>
      </c>
      <c r="E328" s="89" t="s">
        <v>118</v>
      </c>
    </row>
    <row r="329" spans="1:5" ht="11.25">
      <c r="A329" s="89" t="s">
        <v>699</v>
      </c>
      <c r="B329" s="89" t="s">
        <v>700</v>
      </c>
      <c r="C329" s="89" t="s">
        <v>643</v>
      </c>
      <c r="D329" s="89" t="s">
        <v>268</v>
      </c>
      <c r="E329" s="89" t="s">
        <v>118</v>
      </c>
    </row>
    <row r="330" spans="1:5" ht="11.25">
      <c r="A330" s="89" t="s">
        <v>701</v>
      </c>
      <c r="B330" s="89" t="s">
        <v>702</v>
      </c>
      <c r="C330" s="89" t="s">
        <v>694</v>
      </c>
      <c r="D330" s="89" t="s">
        <v>268</v>
      </c>
      <c r="E330" s="89" t="s">
        <v>118</v>
      </c>
    </row>
    <row r="331" spans="1:5" ht="11.25">
      <c r="A331" s="89" t="s">
        <v>703</v>
      </c>
      <c r="B331" s="89" t="s">
        <v>704</v>
      </c>
      <c r="C331" s="89" t="s">
        <v>694</v>
      </c>
      <c r="D331" s="89" t="s">
        <v>268</v>
      </c>
      <c r="E331" s="89" t="s">
        <v>118</v>
      </c>
    </row>
    <row r="332" spans="1:5" ht="11.25">
      <c r="A332" s="89" t="s">
        <v>705</v>
      </c>
      <c r="B332" s="89" t="s">
        <v>706</v>
      </c>
      <c r="C332" s="89" t="s">
        <v>653</v>
      </c>
      <c r="D332" s="89" t="s">
        <v>268</v>
      </c>
      <c r="E332" s="89" t="s">
        <v>118</v>
      </c>
    </row>
    <row r="333" spans="1:5" ht="11.25">
      <c r="A333" s="89" t="s">
        <v>707</v>
      </c>
      <c r="B333" s="89" t="s">
        <v>708</v>
      </c>
      <c r="C333" s="89" t="s">
        <v>709</v>
      </c>
      <c r="D333" s="89" t="s">
        <v>268</v>
      </c>
      <c r="E333" s="89" t="s">
        <v>118</v>
      </c>
    </row>
    <row r="334" spans="1:5" ht="11.25">
      <c r="A334" s="89" t="s">
        <v>710</v>
      </c>
      <c r="B334" s="89" t="s">
        <v>711</v>
      </c>
      <c r="C334" s="89" t="s">
        <v>712</v>
      </c>
      <c r="D334" s="89" t="s">
        <v>268</v>
      </c>
      <c r="E334" s="89" t="s">
        <v>118</v>
      </c>
    </row>
    <row r="335" spans="1:5" ht="11.25">
      <c r="A335" s="89" t="s">
        <v>779</v>
      </c>
      <c r="B335" s="89" t="s">
        <v>276</v>
      </c>
      <c r="C335" s="89" t="s">
        <v>629</v>
      </c>
      <c r="D335" s="89" t="s">
        <v>268</v>
      </c>
      <c r="E335" s="89" t="s">
        <v>118</v>
      </c>
    </row>
    <row r="336" spans="1:5" ht="11.25">
      <c r="A336" s="89" t="s">
        <v>713</v>
      </c>
      <c r="B336" s="89" t="s">
        <v>711</v>
      </c>
      <c r="C336" s="89" t="s">
        <v>714</v>
      </c>
      <c r="D336" s="89" t="s">
        <v>268</v>
      </c>
      <c r="E336" s="89" t="s">
        <v>118</v>
      </c>
    </row>
    <row r="337" spans="1:5" ht="11.25">
      <c r="A337" s="89" t="s">
        <v>638</v>
      </c>
      <c r="B337" s="89" t="s">
        <v>639</v>
      </c>
      <c r="C337" s="89" t="s">
        <v>640</v>
      </c>
      <c r="D337" s="89" t="s">
        <v>317</v>
      </c>
      <c r="E337" s="89" t="s">
        <v>118</v>
      </c>
    </row>
    <row r="338" spans="1:5" ht="11.25">
      <c r="A338" s="89" t="s">
        <v>641</v>
      </c>
      <c r="B338" s="89" t="s">
        <v>642</v>
      </c>
      <c r="C338" s="89" t="s">
        <v>643</v>
      </c>
      <c r="D338" s="89" t="s">
        <v>317</v>
      </c>
      <c r="E338" s="89" t="s">
        <v>118</v>
      </c>
    </row>
    <row r="339" spans="1:5" ht="11.25">
      <c r="A339" s="89" t="s">
        <v>644</v>
      </c>
      <c r="B339" s="89" t="s">
        <v>645</v>
      </c>
      <c r="C339" s="89" t="s">
        <v>646</v>
      </c>
      <c r="D339" s="89" t="s">
        <v>317</v>
      </c>
      <c r="E339" s="89" t="s">
        <v>118</v>
      </c>
    </row>
    <row r="340" spans="1:5" ht="11.25">
      <c r="A340" s="89" t="s">
        <v>647</v>
      </c>
      <c r="B340" s="89" t="s">
        <v>648</v>
      </c>
      <c r="C340" s="89" t="s">
        <v>646</v>
      </c>
      <c r="D340" s="89" t="s">
        <v>317</v>
      </c>
      <c r="E340" s="89" t="s">
        <v>118</v>
      </c>
    </row>
    <row r="341" spans="1:5" ht="11.25">
      <c r="A341" s="89" t="s">
        <v>649</v>
      </c>
      <c r="B341" s="89" t="s">
        <v>650</v>
      </c>
      <c r="C341" s="89" t="s">
        <v>646</v>
      </c>
      <c r="D341" s="89" t="s">
        <v>317</v>
      </c>
      <c r="E341" s="89" t="s">
        <v>118</v>
      </c>
    </row>
    <row r="342" spans="1:5" ht="11.25">
      <c r="A342" s="89" t="s">
        <v>651</v>
      </c>
      <c r="B342" s="89" t="s">
        <v>652</v>
      </c>
      <c r="C342" s="89" t="s">
        <v>653</v>
      </c>
      <c r="D342" s="89" t="s">
        <v>317</v>
      </c>
      <c r="E342" s="89" t="s">
        <v>118</v>
      </c>
    </row>
    <row r="343" spans="1:5" ht="11.25">
      <c r="A343" s="89" t="s">
        <v>654</v>
      </c>
      <c r="B343" s="89" t="s">
        <v>655</v>
      </c>
      <c r="C343" s="89" t="s">
        <v>449</v>
      </c>
      <c r="D343" s="89" t="s">
        <v>317</v>
      </c>
      <c r="E343" s="89" t="s">
        <v>118</v>
      </c>
    </row>
    <row r="344" spans="1:5" ht="11.25">
      <c r="A344" s="89" t="s">
        <v>656</v>
      </c>
      <c r="B344" s="89" t="s">
        <v>657</v>
      </c>
      <c r="C344" s="89" t="s">
        <v>653</v>
      </c>
      <c r="D344" s="89" t="s">
        <v>317</v>
      </c>
      <c r="E344" s="89" t="s">
        <v>118</v>
      </c>
    </row>
    <row r="345" spans="1:5" ht="11.25">
      <c r="A345" s="89" t="s">
        <v>658</v>
      </c>
      <c r="B345" s="89" t="s">
        <v>659</v>
      </c>
      <c r="C345" s="89" t="s">
        <v>653</v>
      </c>
      <c r="D345" s="89" t="s">
        <v>317</v>
      </c>
      <c r="E345" s="89" t="s">
        <v>118</v>
      </c>
    </row>
    <row r="346" spans="1:5" ht="11.25">
      <c r="A346" s="89" t="s">
        <v>660</v>
      </c>
      <c r="B346" s="89" t="s">
        <v>661</v>
      </c>
      <c r="C346" s="89" t="s">
        <v>653</v>
      </c>
      <c r="D346" s="89" t="s">
        <v>317</v>
      </c>
      <c r="E346" s="89" t="s">
        <v>118</v>
      </c>
    </row>
    <row r="347" spans="1:5" ht="11.25">
      <c r="A347" s="89" t="s">
        <v>662</v>
      </c>
      <c r="B347" s="89" t="s">
        <v>663</v>
      </c>
      <c r="C347" s="89" t="s">
        <v>664</v>
      </c>
      <c r="D347" s="89" t="s">
        <v>317</v>
      </c>
      <c r="E347" s="89" t="s">
        <v>118</v>
      </c>
    </row>
    <row r="348" spans="1:5" ht="11.25">
      <c r="A348" s="89" t="s">
        <v>665</v>
      </c>
      <c r="B348" s="89" t="s">
        <v>666</v>
      </c>
      <c r="C348" s="89" t="s">
        <v>405</v>
      </c>
      <c r="D348" s="89" t="s">
        <v>317</v>
      </c>
      <c r="E348" s="89" t="s">
        <v>118</v>
      </c>
    </row>
    <row r="349" spans="1:5" ht="11.25">
      <c r="A349" s="89" t="s">
        <v>667</v>
      </c>
      <c r="B349" s="89" t="s">
        <v>668</v>
      </c>
      <c r="C349" s="89" t="s">
        <v>653</v>
      </c>
      <c r="D349" s="89" t="s">
        <v>317</v>
      </c>
      <c r="E349" s="89" t="s">
        <v>118</v>
      </c>
    </row>
    <row r="350" spans="1:5" ht="11.25">
      <c r="A350" s="89" t="s">
        <v>329</v>
      </c>
      <c r="B350" s="89" t="s">
        <v>330</v>
      </c>
      <c r="C350" s="89" t="s">
        <v>331</v>
      </c>
      <c r="D350" s="89" t="s">
        <v>317</v>
      </c>
      <c r="E350" s="89" t="s">
        <v>118</v>
      </c>
    </row>
    <row r="351" spans="1:5" ht="11.25">
      <c r="A351" s="89" t="s">
        <v>332</v>
      </c>
      <c r="B351" s="89" t="s">
        <v>330</v>
      </c>
      <c r="C351" s="89" t="s">
        <v>280</v>
      </c>
      <c r="D351" s="89" t="s">
        <v>317</v>
      </c>
      <c r="E351" s="89" t="s">
        <v>118</v>
      </c>
    </row>
    <row r="352" spans="1:5" ht="11.25">
      <c r="A352" s="89" t="s">
        <v>669</v>
      </c>
      <c r="B352" s="89" t="s">
        <v>610</v>
      </c>
      <c r="C352" s="89" t="s">
        <v>670</v>
      </c>
      <c r="D352" s="89" t="s">
        <v>317</v>
      </c>
      <c r="E352" s="89" t="s">
        <v>118</v>
      </c>
    </row>
    <row r="353" spans="1:5" ht="11.25">
      <c r="A353" s="89" t="s">
        <v>671</v>
      </c>
      <c r="B353" s="89" t="s">
        <v>672</v>
      </c>
      <c r="C353" s="89" t="s">
        <v>673</v>
      </c>
      <c r="D353" s="89" t="s">
        <v>317</v>
      </c>
      <c r="E353" s="89" t="s">
        <v>118</v>
      </c>
    </row>
    <row r="354" spans="1:5" ht="11.25">
      <c r="A354" s="89" t="s">
        <v>336</v>
      </c>
      <c r="B354" s="89" t="s">
        <v>337</v>
      </c>
      <c r="C354" s="89" t="s">
        <v>338</v>
      </c>
      <c r="D354" s="89" t="s">
        <v>317</v>
      </c>
      <c r="E354" s="89" t="s">
        <v>118</v>
      </c>
    </row>
    <row r="355" spans="1:5" ht="11.25">
      <c r="A355" s="89" t="s">
        <v>342</v>
      </c>
      <c r="B355" s="89" t="s">
        <v>343</v>
      </c>
      <c r="C355" s="89" t="s">
        <v>277</v>
      </c>
      <c r="D355" s="89" t="s">
        <v>317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643</v>
      </c>
      <c r="D356" s="89" t="s">
        <v>317</v>
      </c>
      <c r="E356" s="89" t="s">
        <v>118</v>
      </c>
    </row>
    <row r="357" spans="1:5" ht="11.25">
      <c r="A357" s="89" t="s">
        <v>345</v>
      </c>
      <c r="B357" s="89" t="s">
        <v>346</v>
      </c>
      <c r="C357" s="89" t="s">
        <v>347</v>
      </c>
      <c r="D357" s="89" t="s">
        <v>317</v>
      </c>
      <c r="E357" s="89" t="s">
        <v>118</v>
      </c>
    </row>
    <row r="358" spans="1:5" ht="11.25">
      <c r="A358" s="89" t="s">
        <v>715</v>
      </c>
      <c r="B358" s="89" t="s">
        <v>677</v>
      </c>
      <c r="C358" s="89" t="s">
        <v>640</v>
      </c>
      <c r="D358" s="89" t="s">
        <v>317</v>
      </c>
      <c r="E358" s="89" t="s">
        <v>118</v>
      </c>
    </row>
    <row r="359" spans="1:5" ht="11.25">
      <c r="A359" s="89" t="s">
        <v>825</v>
      </c>
      <c r="B359" s="89" t="s">
        <v>677</v>
      </c>
      <c r="C359" s="89" t="s">
        <v>643</v>
      </c>
      <c r="D359" s="89" t="s">
        <v>317</v>
      </c>
      <c r="E359" s="89" t="s">
        <v>118</v>
      </c>
    </row>
    <row r="360" spans="1:5" ht="11.25">
      <c r="A360" s="89" t="s">
        <v>676</v>
      </c>
      <c r="B360" s="89" t="s">
        <v>677</v>
      </c>
      <c r="C360" s="89" t="s">
        <v>646</v>
      </c>
      <c r="D360" s="89" t="s">
        <v>317</v>
      </c>
      <c r="E360" s="89" t="s">
        <v>118</v>
      </c>
    </row>
    <row r="361" spans="1:5" ht="11.25">
      <c r="A361" s="89" t="s">
        <v>678</v>
      </c>
      <c r="B361" s="89" t="s">
        <v>677</v>
      </c>
      <c r="C361" s="89" t="s">
        <v>679</v>
      </c>
      <c r="D361" s="89" t="s">
        <v>317</v>
      </c>
      <c r="E361" s="89" t="s">
        <v>118</v>
      </c>
    </row>
    <row r="362" spans="1:5" ht="11.25">
      <c r="A362" s="89" t="s">
        <v>680</v>
      </c>
      <c r="B362" s="89" t="s">
        <v>681</v>
      </c>
      <c r="C362" s="89" t="s">
        <v>643</v>
      </c>
      <c r="D362" s="89" t="s">
        <v>317</v>
      </c>
      <c r="E362" s="89" t="s">
        <v>118</v>
      </c>
    </row>
    <row r="363" spans="1:5" ht="11.25">
      <c r="A363" s="89" t="s">
        <v>296</v>
      </c>
      <c r="B363" s="89" t="s">
        <v>297</v>
      </c>
      <c r="C363" s="89" t="s">
        <v>298</v>
      </c>
      <c r="D363" s="89" t="s">
        <v>317</v>
      </c>
      <c r="E363" s="89" t="s">
        <v>118</v>
      </c>
    </row>
    <row r="364" spans="1:5" ht="11.25">
      <c r="A364" s="89" t="s">
        <v>682</v>
      </c>
      <c r="B364" s="89" t="s">
        <v>683</v>
      </c>
      <c r="C364" s="89" t="s">
        <v>684</v>
      </c>
      <c r="D364" s="89" t="s">
        <v>317</v>
      </c>
      <c r="E364" s="89" t="s">
        <v>118</v>
      </c>
    </row>
    <row r="365" spans="1:5" ht="11.25">
      <c r="A365" s="89" t="s">
        <v>685</v>
      </c>
      <c r="B365" s="89" t="s">
        <v>686</v>
      </c>
      <c r="C365" s="89" t="s">
        <v>640</v>
      </c>
      <c r="D365" s="89" t="s">
        <v>317</v>
      </c>
      <c r="E365" s="89" t="s">
        <v>118</v>
      </c>
    </row>
    <row r="366" spans="1:5" ht="11.25">
      <c r="A366" s="89" t="s">
        <v>526</v>
      </c>
      <c r="B366" s="89" t="s">
        <v>527</v>
      </c>
      <c r="C366" s="89" t="s">
        <v>687</v>
      </c>
      <c r="D366" s="89" t="s">
        <v>317</v>
      </c>
      <c r="E366" s="89" t="s">
        <v>118</v>
      </c>
    </row>
    <row r="367" spans="1:5" ht="11.25">
      <c r="A367" s="89" t="s">
        <v>688</v>
      </c>
      <c r="B367" s="89" t="s">
        <v>689</v>
      </c>
      <c r="C367" s="89" t="s">
        <v>405</v>
      </c>
      <c r="D367" s="89" t="s">
        <v>317</v>
      </c>
      <c r="E367" s="89" t="s">
        <v>118</v>
      </c>
    </row>
    <row r="368" spans="1:5" ht="11.25">
      <c r="A368" s="89" t="s">
        <v>690</v>
      </c>
      <c r="B368" s="89" t="s">
        <v>691</v>
      </c>
      <c r="C368" s="89" t="s">
        <v>643</v>
      </c>
      <c r="D368" s="89" t="s">
        <v>317</v>
      </c>
      <c r="E368" s="89" t="s">
        <v>118</v>
      </c>
    </row>
    <row r="369" spans="1:5" ht="11.25">
      <c r="A369" s="89" t="s">
        <v>692</v>
      </c>
      <c r="B369" s="89" t="s">
        <v>693</v>
      </c>
      <c r="C369" s="89" t="s">
        <v>694</v>
      </c>
      <c r="D369" s="89" t="s">
        <v>317</v>
      </c>
      <c r="E369" s="89" t="s">
        <v>118</v>
      </c>
    </row>
    <row r="370" spans="1:5" ht="11.25">
      <c r="A370" s="89" t="s">
        <v>695</v>
      </c>
      <c r="B370" s="89" t="s">
        <v>696</v>
      </c>
      <c r="C370" s="89" t="s">
        <v>418</v>
      </c>
      <c r="D370" s="89" t="s">
        <v>317</v>
      </c>
      <c r="E370" s="89" t="s">
        <v>118</v>
      </c>
    </row>
    <row r="371" spans="1:5" ht="11.25">
      <c r="A371" s="89" t="s">
        <v>697</v>
      </c>
      <c r="B371" s="89" t="s">
        <v>698</v>
      </c>
      <c r="C371" s="89" t="s">
        <v>298</v>
      </c>
      <c r="D371" s="89" t="s">
        <v>317</v>
      </c>
      <c r="E371" s="89" t="s">
        <v>118</v>
      </c>
    </row>
    <row r="372" spans="1:5" ht="11.25">
      <c r="A372" s="89" t="s">
        <v>699</v>
      </c>
      <c r="B372" s="89" t="s">
        <v>700</v>
      </c>
      <c r="C372" s="89" t="s">
        <v>643</v>
      </c>
      <c r="D372" s="89" t="s">
        <v>317</v>
      </c>
      <c r="E372" s="89" t="s">
        <v>118</v>
      </c>
    </row>
    <row r="373" spans="1:5" ht="11.25">
      <c r="A373" s="89" t="s">
        <v>387</v>
      </c>
      <c r="B373" s="89" t="s">
        <v>388</v>
      </c>
      <c r="C373" s="89" t="s">
        <v>280</v>
      </c>
      <c r="D373" s="89" t="s">
        <v>317</v>
      </c>
      <c r="E373" s="89" t="s">
        <v>118</v>
      </c>
    </row>
    <row r="374" spans="1:5" ht="11.25">
      <c r="A374" s="89" t="s">
        <v>701</v>
      </c>
      <c r="B374" s="89" t="s">
        <v>702</v>
      </c>
      <c r="C374" s="89" t="s">
        <v>694</v>
      </c>
      <c r="D374" s="89" t="s">
        <v>317</v>
      </c>
      <c r="E374" s="89" t="s">
        <v>118</v>
      </c>
    </row>
    <row r="375" spans="1:5" ht="11.25">
      <c r="A375" s="89" t="s">
        <v>703</v>
      </c>
      <c r="B375" s="89" t="s">
        <v>704</v>
      </c>
      <c r="C375" s="89" t="s">
        <v>694</v>
      </c>
      <c r="D375" s="89" t="s">
        <v>317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653</v>
      </c>
      <c r="D376" s="89" t="s">
        <v>317</v>
      </c>
      <c r="E376" s="89" t="s">
        <v>118</v>
      </c>
    </row>
    <row r="377" spans="1:5" ht="11.25">
      <c r="A377" s="89" t="s">
        <v>707</v>
      </c>
      <c r="B377" s="89" t="s">
        <v>708</v>
      </c>
      <c r="C377" s="89" t="s">
        <v>709</v>
      </c>
      <c r="D377" s="89" t="s">
        <v>317</v>
      </c>
      <c r="E377" s="89" t="s">
        <v>118</v>
      </c>
    </row>
    <row r="378" spans="1:5" ht="11.25">
      <c r="A378" s="89" t="s">
        <v>710</v>
      </c>
      <c r="B378" s="89" t="s">
        <v>711</v>
      </c>
      <c r="C378" s="89" t="s">
        <v>712</v>
      </c>
      <c r="D378" s="89" t="s">
        <v>317</v>
      </c>
      <c r="E378" s="89" t="s">
        <v>118</v>
      </c>
    </row>
    <row r="379" spans="1:5" ht="11.25">
      <c r="A379" s="89" t="s">
        <v>713</v>
      </c>
      <c r="B379" s="89" t="s">
        <v>711</v>
      </c>
      <c r="C379" s="89" t="s">
        <v>714</v>
      </c>
      <c r="D379" s="89" t="s">
        <v>317</v>
      </c>
      <c r="E379" s="89" t="s">
        <v>118</v>
      </c>
    </row>
    <row r="380" spans="1:5" ht="11.25">
      <c r="A380" s="89" t="s">
        <v>766</v>
      </c>
      <c r="B380" s="89" t="s">
        <v>767</v>
      </c>
      <c r="C380" s="89" t="s">
        <v>640</v>
      </c>
      <c r="D380" s="89" t="s">
        <v>141</v>
      </c>
      <c r="E380" s="89" t="s">
        <v>118</v>
      </c>
    </row>
    <row r="381" spans="1:5" ht="11.25">
      <c r="A381" s="89" t="s">
        <v>769</v>
      </c>
      <c r="B381" s="89" t="s">
        <v>468</v>
      </c>
      <c r="C381" s="89" t="s">
        <v>298</v>
      </c>
      <c r="D381" s="89" t="s">
        <v>141</v>
      </c>
      <c r="E381" s="89" t="s">
        <v>118</v>
      </c>
    </row>
    <row r="382" spans="1:5" ht="11.25">
      <c r="A382" s="89" t="s">
        <v>403</v>
      </c>
      <c r="B382" s="89" t="s">
        <v>404</v>
      </c>
      <c r="C382" s="89" t="s">
        <v>405</v>
      </c>
      <c r="D382" s="89" t="s">
        <v>141</v>
      </c>
      <c r="E382" s="89" t="s">
        <v>118</v>
      </c>
    </row>
    <row r="383" spans="1:5" ht="11.25">
      <c r="A383" s="89" t="s">
        <v>654</v>
      </c>
      <c r="B383" s="89" t="s">
        <v>655</v>
      </c>
      <c r="C383" s="89" t="s">
        <v>449</v>
      </c>
      <c r="D383" s="89" t="s">
        <v>141</v>
      </c>
      <c r="E383" s="89" t="s">
        <v>118</v>
      </c>
    </row>
    <row r="384" spans="1:5" ht="11.25">
      <c r="A384" s="89" t="s">
        <v>408</v>
      </c>
      <c r="B384" s="89" t="s">
        <v>409</v>
      </c>
      <c r="C384" s="89" t="s">
        <v>410</v>
      </c>
      <c r="D384" s="89" t="s">
        <v>141</v>
      </c>
      <c r="E384" s="89" t="s">
        <v>118</v>
      </c>
    </row>
    <row r="385" spans="1:5" ht="11.25">
      <c r="A385" s="89" t="s">
        <v>411</v>
      </c>
      <c r="B385" s="89" t="s">
        <v>412</v>
      </c>
      <c r="C385" s="89" t="s">
        <v>413</v>
      </c>
      <c r="D385" s="89" t="s">
        <v>141</v>
      </c>
      <c r="E385" s="89" t="s">
        <v>118</v>
      </c>
    </row>
    <row r="386" spans="1:5" ht="11.25">
      <c r="A386" s="89" t="s">
        <v>414</v>
      </c>
      <c r="B386" s="89" t="s">
        <v>415</v>
      </c>
      <c r="C386" s="89" t="s">
        <v>405</v>
      </c>
      <c r="D386" s="89" t="s">
        <v>141</v>
      </c>
      <c r="E386" s="89" t="s">
        <v>118</v>
      </c>
    </row>
    <row r="387" spans="1:5" ht="11.25">
      <c r="A387" s="89" t="s">
        <v>416</v>
      </c>
      <c r="B387" s="89" t="s">
        <v>417</v>
      </c>
      <c r="C387" s="89" t="s">
        <v>418</v>
      </c>
      <c r="D387" s="89" t="s">
        <v>141</v>
      </c>
      <c r="E387" s="89" t="s">
        <v>118</v>
      </c>
    </row>
    <row r="388" spans="1:5" ht="11.25">
      <c r="A388" s="89" t="s">
        <v>716</v>
      </c>
      <c r="B388" s="89" t="s">
        <v>518</v>
      </c>
      <c r="C388" s="89" t="s">
        <v>717</v>
      </c>
      <c r="D388" s="89" t="s">
        <v>141</v>
      </c>
      <c r="E388" s="89" t="s">
        <v>118</v>
      </c>
    </row>
    <row r="389" spans="1:5" ht="11.25">
      <c r="A389" s="89" t="s">
        <v>718</v>
      </c>
      <c r="B389" s="89" t="s">
        <v>432</v>
      </c>
      <c r="C389" s="89" t="s">
        <v>719</v>
      </c>
      <c r="D389" s="89" t="s">
        <v>141</v>
      </c>
      <c r="E389" s="89" t="s">
        <v>118</v>
      </c>
    </row>
    <row r="390" spans="1:44" ht="11.25">
      <c r="A390" s="215" t="s">
        <v>431</v>
      </c>
      <c r="B390" s="89" t="s">
        <v>432</v>
      </c>
      <c r="C390" s="89" t="s">
        <v>360</v>
      </c>
      <c r="D390" s="215" t="s">
        <v>141</v>
      </c>
      <c r="E390" s="89" t="s">
        <v>118</v>
      </c>
      <c r="H390" s="215" t="s">
        <v>735</v>
      </c>
      <c r="L390" s="215" t="s">
        <v>736</v>
      </c>
      <c r="P390" s="215" t="s">
        <v>737</v>
      </c>
      <c r="T390" s="215" t="s">
        <v>738</v>
      </c>
      <c r="X390" s="215" t="s">
        <v>739</v>
      </c>
      <c r="AB390" s="215" t="s">
        <v>740</v>
      </c>
      <c r="AF390" s="215" t="s">
        <v>741</v>
      </c>
      <c r="AJ390" s="215" t="s">
        <v>742</v>
      </c>
      <c r="AN390" s="215" t="s">
        <v>743</v>
      </c>
      <c r="AR390" s="215" t="s">
        <v>744</v>
      </c>
    </row>
    <row r="391" spans="1:46" ht="11.25">
      <c r="A391" s="89" t="s">
        <v>438</v>
      </c>
      <c r="B391" s="89" t="s">
        <v>439</v>
      </c>
      <c r="C391" s="89" t="s">
        <v>338</v>
      </c>
      <c r="D391" s="89" t="s">
        <v>141</v>
      </c>
      <c r="E391" s="89" t="s">
        <v>118</v>
      </c>
      <c r="F391" s="89" t="s">
        <v>722</v>
      </c>
      <c r="H391" s="89" t="s">
        <v>720</v>
      </c>
      <c r="I391" s="89" t="s">
        <v>721</v>
      </c>
      <c r="J391" s="89" t="s">
        <v>722</v>
      </c>
      <c r="L391" s="89" t="s">
        <v>720</v>
      </c>
      <c r="M391" s="89" t="s">
        <v>721</v>
      </c>
      <c r="N391" s="89" t="s">
        <v>722</v>
      </c>
      <c r="P391" s="89" t="s">
        <v>720</v>
      </c>
      <c r="Q391" s="89" t="s">
        <v>721</v>
      </c>
      <c r="R391" s="89" t="s">
        <v>722</v>
      </c>
      <c r="T391" s="89" t="s">
        <v>720</v>
      </c>
      <c r="U391" s="89" t="s">
        <v>721</v>
      </c>
      <c r="V391" s="89" t="s">
        <v>722</v>
      </c>
      <c r="X391" s="89" t="s">
        <v>720</v>
      </c>
      <c r="Y391" s="89" t="s">
        <v>721</v>
      </c>
      <c r="Z391" s="89" t="s">
        <v>722</v>
      </c>
      <c r="AB391" s="89" t="s">
        <v>720</v>
      </c>
      <c r="AC391" s="89" t="s">
        <v>721</v>
      </c>
      <c r="AD391" s="89" t="s">
        <v>722</v>
      </c>
      <c r="AF391" s="89" t="s">
        <v>720</v>
      </c>
      <c r="AG391" s="89" t="s">
        <v>721</v>
      </c>
      <c r="AH391" s="89" t="s">
        <v>722</v>
      </c>
      <c r="AJ391" s="89" t="s">
        <v>720</v>
      </c>
      <c r="AK391" s="89" t="s">
        <v>721</v>
      </c>
      <c r="AL391" s="89" t="s">
        <v>722</v>
      </c>
      <c r="AN391" s="89" t="s">
        <v>720</v>
      </c>
      <c r="AO391" s="89" t="s">
        <v>721</v>
      </c>
      <c r="AP391" s="89" t="s">
        <v>722</v>
      </c>
      <c r="AR391" s="89" t="s">
        <v>720</v>
      </c>
      <c r="AS391" s="89" t="s">
        <v>721</v>
      </c>
      <c r="AT391" s="89" t="s">
        <v>722</v>
      </c>
    </row>
    <row r="392" spans="1:46" ht="11.25">
      <c r="A392" s="89" t="s">
        <v>443</v>
      </c>
      <c r="B392" s="89" t="s">
        <v>444</v>
      </c>
      <c r="C392" s="89" t="s">
        <v>405</v>
      </c>
      <c r="D392" s="89" t="s">
        <v>141</v>
      </c>
      <c r="E392" s="89" t="s">
        <v>118</v>
      </c>
      <c r="F392" s="89" t="s">
        <v>314</v>
      </c>
      <c r="H392" s="89" t="s">
        <v>638</v>
      </c>
      <c r="I392" s="89" t="s">
        <v>639</v>
      </c>
      <c r="J392" s="89" t="s">
        <v>640</v>
      </c>
      <c r="L392" s="89" t="s">
        <v>638</v>
      </c>
      <c r="M392" s="89" t="s">
        <v>639</v>
      </c>
      <c r="N392" s="89" t="s">
        <v>640</v>
      </c>
      <c r="P392" s="89" t="s">
        <v>638</v>
      </c>
      <c r="Q392" s="89" t="s">
        <v>639</v>
      </c>
      <c r="R392" s="89" t="s">
        <v>640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726</v>
      </c>
      <c r="AJ392" s="89" t="s">
        <v>265</v>
      </c>
      <c r="AK392" s="89" t="s">
        <v>266</v>
      </c>
      <c r="AL392" s="89" t="s">
        <v>267</v>
      </c>
      <c r="AN392" s="89" t="s">
        <v>638</v>
      </c>
      <c r="AO392" s="89" t="s">
        <v>639</v>
      </c>
      <c r="AP392" s="89" t="s">
        <v>640</v>
      </c>
      <c r="AR392" s="89" t="s">
        <v>638</v>
      </c>
      <c r="AS392" s="89" t="s">
        <v>639</v>
      </c>
      <c r="AT392" s="89" t="s">
        <v>640</v>
      </c>
    </row>
    <row r="393" spans="1:46" ht="11.25">
      <c r="A393" s="89" t="s">
        <v>447</v>
      </c>
      <c r="B393" s="89" t="s">
        <v>448</v>
      </c>
      <c r="C393" s="89" t="s">
        <v>298</v>
      </c>
      <c r="D393" s="89" t="s">
        <v>141</v>
      </c>
      <c r="E393" s="89" t="s">
        <v>118</v>
      </c>
      <c r="F393" s="89" t="s">
        <v>402</v>
      </c>
      <c r="H393" s="89" t="s">
        <v>321</v>
      </c>
      <c r="I393" s="89" t="s">
        <v>322</v>
      </c>
      <c r="J393" s="89" t="s">
        <v>323</v>
      </c>
      <c r="L393" s="89" t="s">
        <v>321</v>
      </c>
      <c r="M393" s="89" t="s">
        <v>322</v>
      </c>
      <c r="N393" s="89" t="s">
        <v>323</v>
      </c>
      <c r="P393" s="89" t="s">
        <v>321</v>
      </c>
      <c r="Q393" s="89" t="s">
        <v>322</v>
      </c>
      <c r="R393" s="89" t="s">
        <v>323</v>
      </c>
      <c r="T393" s="89" t="s">
        <v>638</v>
      </c>
      <c r="U393" s="89" t="s">
        <v>639</v>
      </c>
      <c r="V393" s="89" t="s">
        <v>640</v>
      </c>
      <c r="X393" s="89" t="s">
        <v>638</v>
      </c>
      <c r="Y393" s="89" t="s">
        <v>639</v>
      </c>
      <c r="Z393" s="89" t="s">
        <v>640</v>
      </c>
      <c r="AB393" s="89" t="s">
        <v>638</v>
      </c>
      <c r="AC393" s="89" t="s">
        <v>639</v>
      </c>
      <c r="AD393" s="89" t="s">
        <v>640</v>
      </c>
      <c r="AJ393" s="89" t="s">
        <v>638</v>
      </c>
      <c r="AK393" s="89" t="s">
        <v>639</v>
      </c>
      <c r="AL393" s="89" t="s">
        <v>640</v>
      </c>
      <c r="AN393" s="89" t="s">
        <v>321</v>
      </c>
      <c r="AO393" s="89" t="s">
        <v>322</v>
      </c>
      <c r="AP393" s="89" t="s">
        <v>323</v>
      </c>
      <c r="AR393" s="89" t="s">
        <v>321</v>
      </c>
      <c r="AS393" s="89" t="s">
        <v>322</v>
      </c>
      <c r="AT393" s="89" t="s">
        <v>323</v>
      </c>
    </row>
    <row r="394" spans="1:46" ht="11.25">
      <c r="A394" s="89" t="s">
        <v>465</v>
      </c>
      <c r="B394" s="89" t="s">
        <v>466</v>
      </c>
      <c r="C394" s="89" t="s">
        <v>467</v>
      </c>
      <c r="D394" s="89" t="s">
        <v>141</v>
      </c>
      <c r="E394" s="89" t="s">
        <v>118</v>
      </c>
      <c r="F394" s="89" t="s">
        <v>405</v>
      </c>
      <c r="H394" s="89" t="s">
        <v>315</v>
      </c>
      <c r="I394" s="89" t="s">
        <v>316</v>
      </c>
      <c r="J394" s="89" t="s">
        <v>314</v>
      </c>
      <c r="L394" s="89" t="s">
        <v>315</v>
      </c>
      <c r="M394" s="89" t="s">
        <v>316</v>
      </c>
      <c r="N394" s="89" t="s">
        <v>314</v>
      </c>
      <c r="P394" s="89" t="s">
        <v>315</v>
      </c>
      <c r="Q394" s="89" t="s">
        <v>316</v>
      </c>
      <c r="R394" s="89" t="s">
        <v>314</v>
      </c>
      <c r="T394" s="89" t="s">
        <v>725</v>
      </c>
      <c r="X394" s="89" t="s">
        <v>725</v>
      </c>
      <c r="AB394" s="89" t="s">
        <v>725</v>
      </c>
      <c r="AJ394" s="89" t="s">
        <v>638</v>
      </c>
      <c r="AK394" s="89" t="s">
        <v>639</v>
      </c>
      <c r="AL394" s="89" t="s">
        <v>640</v>
      </c>
      <c r="AN394" s="89" t="s">
        <v>315</v>
      </c>
      <c r="AO394" s="89" t="s">
        <v>316</v>
      </c>
      <c r="AP394" s="89" t="s">
        <v>314</v>
      </c>
      <c r="AR394" s="89" t="s">
        <v>315</v>
      </c>
      <c r="AS394" s="89" t="s">
        <v>316</v>
      </c>
      <c r="AT394" s="89" t="s">
        <v>314</v>
      </c>
    </row>
    <row r="395" spans="1:46" ht="11.25">
      <c r="A395" s="89" t="s">
        <v>674</v>
      </c>
      <c r="B395" s="89" t="s">
        <v>675</v>
      </c>
      <c r="C395" s="89" t="s">
        <v>643</v>
      </c>
      <c r="D395" s="89" t="s">
        <v>141</v>
      </c>
      <c r="E395" s="89" t="s">
        <v>118</v>
      </c>
      <c r="F395" s="89" t="s">
        <v>360</v>
      </c>
      <c r="H395" s="89" t="s">
        <v>318</v>
      </c>
      <c r="I395" s="89" t="s">
        <v>319</v>
      </c>
      <c r="J395" s="89" t="s">
        <v>320</v>
      </c>
      <c r="L395" s="89" t="s">
        <v>318</v>
      </c>
      <c r="M395" s="89" t="s">
        <v>319</v>
      </c>
      <c r="N395" s="89" t="s">
        <v>320</v>
      </c>
      <c r="P395" s="89" t="s">
        <v>318</v>
      </c>
      <c r="Q395" s="89" t="s">
        <v>319</v>
      </c>
      <c r="R395" s="89" t="s">
        <v>320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398</v>
      </c>
      <c r="AC395" s="89" t="s">
        <v>399</v>
      </c>
      <c r="AD395" s="89" t="s">
        <v>314</v>
      </c>
      <c r="AJ395" s="89" t="s">
        <v>321</v>
      </c>
      <c r="AK395" s="89" t="s">
        <v>322</v>
      </c>
      <c r="AL395" s="89" t="s">
        <v>323</v>
      </c>
      <c r="AN395" s="89" t="s">
        <v>318</v>
      </c>
      <c r="AO395" s="89" t="s">
        <v>319</v>
      </c>
      <c r="AP395" s="89" t="s">
        <v>320</v>
      </c>
      <c r="AR395" s="89" t="s">
        <v>318</v>
      </c>
      <c r="AS395" s="89" t="s">
        <v>319</v>
      </c>
      <c r="AT395" s="89" t="s">
        <v>320</v>
      </c>
    </row>
    <row r="396" spans="1:46" ht="11.25">
      <c r="A396" s="89" t="s">
        <v>476</v>
      </c>
      <c r="B396" s="89" t="s">
        <v>477</v>
      </c>
      <c r="C396" s="89" t="s">
        <v>338</v>
      </c>
      <c r="D396" s="89" t="s">
        <v>141</v>
      </c>
      <c r="E396" s="89" t="s">
        <v>118</v>
      </c>
      <c r="F396" s="89" t="s">
        <v>292</v>
      </c>
      <c r="H396" s="89" t="s">
        <v>641</v>
      </c>
      <c r="I396" s="89" t="s">
        <v>642</v>
      </c>
      <c r="J396" s="89" t="s">
        <v>643</v>
      </c>
      <c r="L396" s="89" t="s">
        <v>641</v>
      </c>
      <c r="M396" s="89" t="s">
        <v>642</v>
      </c>
      <c r="N396" s="89" t="s">
        <v>643</v>
      </c>
      <c r="P396" s="89" t="s">
        <v>641</v>
      </c>
      <c r="Q396" s="89" t="s">
        <v>642</v>
      </c>
      <c r="R396" s="89" t="s">
        <v>643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400</v>
      </c>
      <c r="AC396" s="89" t="s">
        <v>401</v>
      </c>
      <c r="AD396" s="89" t="s">
        <v>402</v>
      </c>
      <c r="AJ396" s="89" t="s">
        <v>315</v>
      </c>
      <c r="AK396" s="89" t="s">
        <v>316</v>
      </c>
      <c r="AL396" s="89" t="s">
        <v>314</v>
      </c>
      <c r="AN396" s="89" t="s">
        <v>641</v>
      </c>
      <c r="AO396" s="89" t="s">
        <v>642</v>
      </c>
      <c r="AP396" s="89" t="s">
        <v>643</v>
      </c>
      <c r="AR396" s="89" t="s">
        <v>641</v>
      </c>
      <c r="AS396" s="89" t="s">
        <v>642</v>
      </c>
      <c r="AT396" s="89" t="s">
        <v>643</v>
      </c>
    </row>
    <row r="397" spans="1:46" ht="11.25">
      <c r="A397" s="89" t="s">
        <v>485</v>
      </c>
      <c r="B397" s="89" t="s">
        <v>486</v>
      </c>
      <c r="C397" s="89" t="s">
        <v>298</v>
      </c>
      <c r="D397" s="89" t="s">
        <v>141</v>
      </c>
      <c r="E397" s="89" t="s">
        <v>118</v>
      </c>
      <c r="F397" s="89" t="s">
        <v>292</v>
      </c>
      <c r="H397" s="89" t="s">
        <v>644</v>
      </c>
      <c r="I397" s="89" t="s">
        <v>645</v>
      </c>
      <c r="J397" s="89" t="s">
        <v>646</v>
      </c>
      <c r="L397" s="89" t="s">
        <v>644</v>
      </c>
      <c r="M397" s="89" t="s">
        <v>645</v>
      </c>
      <c r="N397" s="89" t="s">
        <v>646</v>
      </c>
      <c r="P397" s="89" t="s">
        <v>644</v>
      </c>
      <c r="Q397" s="89" t="s">
        <v>645</v>
      </c>
      <c r="R397" s="89" t="s">
        <v>646</v>
      </c>
      <c r="T397" s="89" t="s">
        <v>605</v>
      </c>
      <c r="U397" s="89" t="s">
        <v>606</v>
      </c>
      <c r="V397" s="89" t="s">
        <v>277</v>
      </c>
      <c r="X397" s="89" t="s">
        <v>605</v>
      </c>
      <c r="Y397" s="89" t="s">
        <v>606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318</v>
      </c>
      <c r="AK397" s="89" t="s">
        <v>319</v>
      </c>
      <c r="AL397" s="89" t="s">
        <v>320</v>
      </c>
      <c r="AN397" s="89" t="s">
        <v>644</v>
      </c>
      <c r="AO397" s="89" t="s">
        <v>645</v>
      </c>
      <c r="AP397" s="89" t="s">
        <v>646</v>
      </c>
      <c r="AR397" s="89" t="s">
        <v>644</v>
      </c>
      <c r="AS397" s="89" t="s">
        <v>645</v>
      </c>
      <c r="AT397" s="89" t="s">
        <v>646</v>
      </c>
    </row>
    <row r="398" spans="1:46" ht="11.25">
      <c r="A398" s="89" t="s">
        <v>506</v>
      </c>
      <c r="B398" s="89" t="s">
        <v>507</v>
      </c>
      <c r="C398" s="89" t="s">
        <v>295</v>
      </c>
      <c r="D398" s="89" t="s">
        <v>141</v>
      </c>
      <c r="E398" s="89" t="s">
        <v>118</v>
      </c>
      <c r="F398" s="89" t="s">
        <v>424</v>
      </c>
      <c r="H398" s="89" t="s">
        <v>324</v>
      </c>
      <c r="I398" s="89" t="s">
        <v>325</v>
      </c>
      <c r="J398" s="89" t="s">
        <v>292</v>
      </c>
      <c r="L398" s="89" t="s">
        <v>324</v>
      </c>
      <c r="M398" s="89" t="s">
        <v>325</v>
      </c>
      <c r="N398" s="89" t="s">
        <v>292</v>
      </c>
      <c r="P398" s="89" t="s">
        <v>324</v>
      </c>
      <c r="Q398" s="89" t="s">
        <v>325</v>
      </c>
      <c r="R398" s="89" t="s">
        <v>292</v>
      </c>
      <c r="T398" s="89" t="s">
        <v>641</v>
      </c>
      <c r="U398" s="89" t="s">
        <v>642</v>
      </c>
      <c r="V398" s="89" t="s">
        <v>643</v>
      </c>
      <c r="X398" s="89" t="s">
        <v>641</v>
      </c>
      <c r="Y398" s="89" t="s">
        <v>642</v>
      </c>
      <c r="Z398" s="89" t="s">
        <v>643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324</v>
      </c>
      <c r="AO398" s="89" t="s">
        <v>325</v>
      </c>
      <c r="AP398" s="89" t="s">
        <v>292</v>
      </c>
      <c r="AR398" s="89" t="s">
        <v>324</v>
      </c>
      <c r="AS398" s="89" t="s">
        <v>325</v>
      </c>
      <c r="AT398" s="89" t="s">
        <v>292</v>
      </c>
    </row>
    <row r="399" spans="1:46" ht="11.25">
      <c r="A399" s="89" t="s">
        <v>539</v>
      </c>
      <c r="B399" s="89" t="s">
        <v>540</v>
      </c>
      <c r="C399" s="89" t="s">
        <v>449</v>
      </c>
      <c r="D399" s="89" t="s">
        <v>141</v>
      </c>
      <c r="E399" s="89" t="s">
        <v>118</v>
      </c>
      <c r="F399" s="89" t="s">
        <v>424</v>
      </c>
      <c r="H399" s="89" t="s">
        <v>324</v>
      </c>
      <c r="I399" s="89" t="s">
        <v>325</v>
      </c>
      <c r="J399" s="89" t="s">
        <v>292</v>
      </c>
      <c r="L399" s="89" t="s">
        <v>324</v>
      </c>
      <c r="M399" s="89" t="s">
        <v>325</v>
      </c>
      <c r="N399" s="89" t="s">
        <v>292</v>
      </c>
      <c r="P399" s="89" t="s">
        <v>324</v>
      </c>
      <c r="Q399" s="89" t="s">
        <v>325</v>
      </c>
      <c r="R399" s="89" t="s">
        <v>292</v>
      </c>
      <c r="T399" s="89" t="s">
        <v>644</v>
      </c>
      <c r="U399" s="89" t="s">
        <v>645</v>
      </c>
      <c r="V399" s="89" t="s">
        <v>646</v>
      </c>
      <c r="X399" s="89" t="s">
        <v>644</v>
      </c>
      <c r="Y399" s="89" t="s">
        <v>645</v>
      </c>
      <c r="Z399" s="89" t="s">
        <v>646</v>
      </c>
      <c r="AB399" s="89" t="s">
        <v>403</v>
      </c>
      <c r="AC399" s="89" t="s">
        <v>404</v>
      </c>
      <c r="AD399" s="89" t="s">
        <v>405</v>
      </c>
      <c r="AJ399" s="89" t="s">
        <v>269</v>
      </c>
      <c r="AK399" s="89" t="s">
        <v>270</v>
      </c>
      <c r="AL399" s="89" t="s">
        <v>271</v>
      </c>
      <c r="AN399" s="89" t="s">
        <v>324</v>
      </c>
      <c r="AO399" s="89" t="s">
        <v>325</v>
      </c>
      <c r="AP399" s="89" t="s">
        <v>292</v>
      </c>
      <c r="AR399" s="89" t="s">
        <v>324</v>
      </c>
      <c r="AS399" s="89" t="s">
        <v>325</v>
      </c>
      <c r="AT399" s="89" t="s">
        <v>292</v>
      </c>
    </row>
    <row r="400" spans="1:46" ht="11.25">
      <c r="A400" s="89" t="s">
        <v>591</v>
      </c>
      <c r="B400" s="89" t="s">
        <v>592</v>
      </c>
      <c r="C400" s="89" t="s">
        <v>593</v>
      </c>
      <c r="D400" s="89" t="s">
        <v>141</v>
      </c>
      <c r="E400" s="89" t="s">
        <v>118</v>
      </c>
      <c r="F400" s="89" t="s">
        <v>410</v>
      </c>
      <c r="H400" s="89" t="s">
        <v>647</v>
      </c>
      <c r="I400" s="89" t="s">
        <v>648</v>
      </c>
      <c r="J400" s="89" t="s">
        <v>646</v>
      </c>
      <c r="L400" s="89" t="s">
        <v>647</v>
      </c>
      <c r="M400" s="89" t="s">
        <v>648</v>
      </c>
      <c r="N400" s="89" t="s">
        <v>646</v>
      </c>
      <c r="P400" s="89" t="s">
        <v>647</v>
      </c>
      <c r="Q400" s="89" t="s">
        <v>648</v>
      </c>
      <c r="R400" s="89" t="s">
        <v>646</v>
      </c>
      <c r="T400" s="89" t="s">
        <v>647</v>
      </c>
      <c r="U400" s="89" t="s">
        <v>648</v>
      </c>
      <c r="V400" s="89" t="s">
        <v>646</v>
      </c>
      <c r="X400" s="89" t="s">
        <v>647</v>
      </c>
      <c r="Y400" s="89" t="s">
        <v>648</v>
      </c>
      <c r="Z400" s="89" t="s">
        <v>646</v>
      </c>
      <c r="AB400" s="89" t="s">
        <v>406</v>
      </c>
      <c r="AC400" s="89" t="s">
        <v>407</v>
      </c>
      <c r="AD400" s="89" t="s">
        <v>360</v>
      </c>
      <c r="AJ400" s="89" t="s">
        <v>605</v>
      </c>
      <c r="AK400" s="89" t="s">
        <v>606</v>
      </c>
      <c r="AL400" s="89" t="s">
        <v>277</v>
      </c>
      <c r="AN400" s="89" t="s">
        <v>647</v>
      </c>
      <c r="AO400" s="89" t="s">
        <v>648</v>
      </c>
      <c r="AP400" s="89" t="s">
        <v>646</v>
      </c>
      <c r="AR400" s="89" t="s">
        <v>647</v>
      </c>
      <c r="AS400" s="89" t="s">
        <v>648</v>
      </c>
      <c r="AT400" s="89" t="s">
        <v>646</v>
      </c>
    </row>
    <row r="401" spans="1:46" ht="11.25">
      <c r="A401" s="89" t="s">
        <v>594</v>
      </c>
      <c r="B401" s="89" t="s">
        <v>518</v>
      </c>
      <c r="C401" s="89" t="s">
        <v>595</v>
      </c>
      <c r="D401" s="89" t="s">
        <v>141</v>
      </c>
      <c r="E401" s="89" t="s">
        <v>118</v>
      </c>
      <c r="F401" s="89" t="s">
        <v>413</v>
      </c>
      <c r="H401" s="89" t="s">
        <v>649</v>
      </c>
      <c r="I401" s="89" t="s">
        <v>650</v>
      </c>
      <c r="J401" s="89" t="s">
        <v>646</v>
      </c>
      <c r="L401" s="89" t="s">
        <v>649</v>
      </c>
      <c r="M401" s="89" t="s">
        <v>650</v>
      </c>
      <c r="N401" s="89" t="s">
        <v>646</v>
      </c>
      <c r="P401" s="89" t="s">
        <v>649</v>
      </c>
      <c r="Q401" s="89" t="s">
        <v>650</v>
      </c>
      <c r="R401" s="89" t="s">
        <v>646</v>
      </c>
      <c r="T401" s="89" t="s">
        <v>649</v>
      </c>
      <c r="U401" s="89" t="s">
        <v>650</v>
      </c>
      <c r="V401" s="89" t="s">
        <v>646</v>
      </c>
      <c r="X401" s="89" t="s">
        <v>649</v>
      </c>
      <c r="Y401" s="89" t="s">
        <v>650</v>
      </c>
      <c r="Z401" s="89" t="s">
        <v>646</v>
      </c>
      <c r="AB401" s="89" t="s">
        <v>605</v>
      </c>
      <c r="AC401" s="89" t="s">
        <v>606</v>
      </c>
      <c r="AD401" s="89" t="s">
        <v>277</v>
      </c>
      <c r="AJ401" s="89" t="s">
        <v>641</v>
      </c>
      <c r="AK401" s="89" t="s">
        <v>642</v>
      </c>
      <c r="AL401" s="89" t="s">
        <v>643</v>
      </c>
      <c r="AN401" s="89" t="s">
        <v>649</v>
      </c>
      <c r="AO401" s="89" t="s">
        <v>650</v>
      </c>
      <c r="AP401" s="89" t="s">
        <v>646</v>
      </c>
      <c r="AR401" s="89" t="s">
        <v>649</v>
      </c>
      <c r="AS401" s="89" t="s">
        <v>650</v>
      </c>
      <c r="AT401" s="89" t="s">
        <v>646</v>
      </c>
    </row>
    <row r="402" spans="1:46" ht="11.25">
      <c r="A402" s="89" t="s">
        <v>612</v>
      </c>
      <c r="B402" s="89" t="s">
        <v>610</v>
      </c>
      <c r="C402" s="89" t="s">
        <v>595</v>
      </c>
      <c r="D402" s="89" t="s">
        <v>604</v>
      </c>
      <c r="E402" s="89" t="s">
        <v>118</v>
      </c>
      <c r="F402" s="89" t="s">
        <v>405</v>
      </c>
      <c r="H402" s="89" t="s">
        <v>651</v>
      </c>
      <c r="I402" s="89" t="s">
        <v>652</v>
      </c>
      <c r="J402" s="89" t="s">
        <v>653</v>
      </c>
      <c r="L402" s="89" t="s">
        <v>651</v>
      </c>
      <c r="M402" s="89" t="s">
        <v>652</v>
      </c>
      <c r="N402" s="89" t="s">
        <v>653</v>
      </c>
      <c r="P402" s="89" t="s">
        <v>651</v>
      </c>
      <c r="Q402" s="89" t="s">
        <v>652</v>
      </c>
      <c r="R402" s="89" t="s">
        <v>653</v>
      </c>
      <c r="T402" s="89" t="s">
        <v>651</v>
      </c>
      <c r="U402" s="89" t="s">
        <v>652</v>
      </c>
      <c r="V402" s="89" t="s">
        <v>653</v>
      </c>
      <c r="X402" s="89" t="s">
        <v>651</v>
      </c>
      <c r="Y402" s="89" t="s">
        <v>652</v>
      </c>
      <c r="Z402" s="89" t="s">
        <v>653</v>
      </c>
      <c r="AB402" s="89" t="s">
        <v>641</v>
      </c>
      <c r="AC402" s="89" t="s">
        <v>642</v>
      </c>
      <c r="AD402" s="89" t="s">
        <v>643</v>
      </c>
      <c r="AJ402" s="89" t="s">
        <v>641</v>
      </c>
      <c r="AK402" s="89" t="s">
        <v>642</v>
      </c>
      <c r="AL402" s="89" t="s">
        <v>643</v>
      </c>
      <c r="AN402" s="89" t="s">
        <v>651</v>
      </c>
      <c r="AO402" s="89" t="s">
        <v>652</v>
      </c>
      <c r="AP402" s="89" t="s">
        <v>653</v>
      </c>
      <c r="AR402" s="89" t="s">
        <v>651</v>
      </c>
      <c r="AS402" s="89" t="s">
        <v>652</v>
      </c>
      <c r="AT402" s="89" t="s">
        <v>653</v>
      </c>
    </row>
    <row r="403" spans="1:46" ht="11.25">
      <c r="A403" s="89" t="s">
        <v>342</v>
      </c>
      <c r="B403" s="89" t="s">
        <v>343</v>
      </c>
      <c r="C403" s="89" t="s">
        <v>277</v>
      </c>
      <c r="D403" s="89" t="s">
        <v>604</v>
      </c>
      <c r="E403" s="89" t="s">
        <v>118</v>
      </c>
      <c r="F403" s="89" t="s">
        <v>418</v>
      </c>
      <c r="H403" s="89" t="s">
        <v>654</v>
      </c>
      <c r="I403" s="89" t="s">
        <v>655</v>
      </c>
      <c r="J403" s="89" t="s">
        <v>640</v>
      </c>
      <c r="L403" s="89" t="s">
        <v>654</v>
      </c>
      <c r="M403" s="89" t="s">
        <v>655</v>
      </c>
      <c r="N403" s="89" t="s">
        <v>640</v>
      </c>
      <c r="P403" s="89" t="s">
        <v>654</v>
      </c>
      <c r="Q403" s="89" t="s">
        <v>655</v>
      </c>
      <c r="R403" s="89" t="s">
        <v>640</v>
      </c>
      <c r="T403" s="89" t="s">
        <v>654</v>
      </c>
      <c r="U403" s="89" t="s">
        <v>655</v>
      </c>
      <c r="V403" s="89" t="s">
        <v>640</v>
      </c>
      <c r="X403" s="89" t="s">
        <v>654</v>
      </c>
      <c r="Y403" s="89" t="s">
        <v>655</v>
      </c>
      <c r="Z403" s="89" t="s">
        <v>640</v>
      </c>
      <c r="AB403" s="89" t="s">
        <v>644</v>
      </c>
      <c r="AC403" s="89" t="s">
        <v>645</v>
      </c>
      <c r="AD403" s="89" t="s">
        <v>646</v>
      </c>
      <c r="AJ403" s="89" t="s">
        <v>644</v>
      </c>
      <c r="AK403" s="89" t="s">
        <v>645</v>
      </c>
      <c r="AL403" s="89" t="s">
        <v>646</v>
      </c>
      <c r="AN403" s="89" t="s">
        <v>654</v>
      </c>
      <c r="AO403" s="89" t="s">
        <v>655</v>
      </c>
      <c r="AP403" s="89" t="s">
        <v>640</v>
      </c>
      <c r="AR403" s="89" t="s">
        <v>654</v>
      </c>
      <c r="AS403" s="89" t="s">
        <v>655</v>
      </c>
      <c r="AT403" s="89" t="s">
        <v>640</v>
      </c>
    </row>
    <row r="404" spans="1:46" ht="11.25">
      <c r="A404" s="89" t="s">
        <v>680</v>
      </c>
      <c r="B404" s="89" t="s">
        <v>681</v>
      </c>
      <c r="C404" s="89" t="s">
        <v>643</v>
      </c>
      <c r="D404" s="89" t="s">
        <v>604</v>
      </c>
      <c r="E404" s="89" t="s">
        <v>118</v>
      </c>
      <c r="F404" s="89" t="s">
        <v>421</v>
      </c>
      <c r="H404" s="89" t="s">
        <v>656</v>
      </c>
      <c r="I404" s="89" t="s">
        <v>657</v>
      </c>
      <c r="J404" s="89" t="s">
        <v>653</v>
      </c>
      <c r="L404" s="89" t="s">
        <v>656</v>
      </c>
      <c r="M404" s="89" t="s">
        <v>657</v>
      </c>
      <c r="N404" s="89" t="s">
        <v>653</v>
      </c>
      <c r="P404" s="89" t="s">
        <v>656</v>
      </c>
      <c r="Q404" s="89" t="s">
        <v>657</v>
      </c>
      <c r="R404" s="89" t="s">
        <v>653</v>
      </c>
      <c r="T404" s="89" t="s">
        <v>656</v>
      </c>
      <c r="U404" s="89" t="s">
        <v>657</v>
      </c>
      <c r="V404" s="89" t="s">
        <v>653</v>
      </c>
      <c r="X404" s="89" t="s">
        <v>656</v>
      </c>
      <c r="Y404" s="89" t="s">
        <v>657</v>
      </c>
      <c r="Z404" s="89" t="s">
        <v>653</v>
      </c>
      <c r="AB404" s="89" t="s">
        <v>324</v>
      </c>
      <c r="AC404" s="89" t="s">
        <v>325</v>
      </c>
      <c r="AD404" s="89" t="s">
        <v>292</v>
      </c>
      <c r="AJ404" s="89" t="s">
        <v>644</v>
      </c>
      <c r="AK404" s="89" t="s">
        <v>645</v>
      </c>
      <c r="AL404" s="89" t="s">
        <v>646</v>
      </c>
      <c r="AN404" s="89" t="s">
        <v>656</v>
      </c>
      <c r="AO404" s="89" t="s">
        <v>657</v>
      </c>
      <c r="AP404" s="89" t="s">
        <v>653</v>
      </c>
      <c r="AR404" s="89" t="s">
        <v>656</v>
      </c>
      <c r="AS404" s="89" t="s">
        <v>657</v>
      </c>
      <c r="AT404" s="89" t="s">
        <v>653</v>
      </c>
    </row>
    <row r="405" spans="1:46" ht="11.25">
      <c r="A405" s="89" t="s">
        <v>293</v>
      </c>
      <c r="B405" s="89" t="s">
        <v>294</v>
      </c>
      <c r="C405" s="89" t="s">
        <v>295</v>
      </c>
      <c r="D405" s="89" t="s">
        <v>604</v>
      </c>
      <c r="E405" s="89" t="s">
        <v>118</v>
      </c>
      <c r="F405" s="89" t="s">
        <v>717</v>
      </c>
      <c r="H405" s="89" t="s">
        <v>658</v>
      </c>
      <c r="I405" s="89" t="s">
        <v>659</v>
      </c>
      <c r="J405" s="89" t="s">
        <v>653</v>
      </c>
      <c r="L405" s="89" t="s">
        <v>658</v>
      </c>
      <c r="M405" s="89" t="s">
        <v>659</v>
      </c>
      <c r="N405" s="89" t="s">
        <v>653</v>
      </c>
      <c r="P405" s="89" t="s">
        <v>658</v>
      </c>
      <c r="Q405" s="89" t="s">
        <v>659</v>
      </c>
      <c r="R405" s="89" t="s">
        <v>653</v>
      </c>
      <c r="T405" s="89" t="s">
        <v>658</v>
      </c>
      <c r="U405" s="89" t="s">
        <v>659</v>
      </c>
      <c r="V405" s="89" t="s">
        <v>653</v>
      </c>
      <c r="X405" s="89" t="s">
        <v>658</v>
      </c>
      <c r="Y405" s="89" t="s">
        <v>659</v>
      </c>
      <c r="Z405" s="89" t="s">
        <v>653</v>
      </c>
      <c r="AB405" s="89" t="s">
        <v>324</v>
      </c>
      <c r="AC405" s="89" t="s">
        <v>325</v>
      </c>
      <c r="AD405" s="89" t="s">
        <v>292</v>
      </c>
      <c r="AJ405" s="89" t="s">
        <v>324</v>
      </c>
      <c r="AK405" s="89" t="s">
        <v>325</v>
      </c>
      <c r="AL405" s="89" t="s">
        <v>292</v>
      </c>
      <c r="AN405" s="89" t="s">
        <v>658</v>
      </c>
      <c r="AO405" s="89" t="s">
        <v>659</v>
      </c>
      <c r="AP405" s="89" t="s">
        <v>653</v>
      </c>
      <c r="AR405" s="89" t="s">
        <v>658</v>
      </c>
      <c r="AS405" s="89" t="s">
        <v>659</v>
      </c>
      <c r="AT405" s="89" t="s">
        <v>653</v>
      </c>
    </row>
    <row r="406" spans="1:46" ht="11.25">
      <c r="A406" s="89" t="s">
        <v>296</v>
      </c>
      <c r="B406" s="89" t="s">
        <v>297</v>
      </c>
      <c r="C406" s="89" t="s">
        <v>298</v>
      </c>
      <c r="D406" s="89" t="s">
        <v>604</v>
      </c>
      <c r="E406" s="89" t="s">
        <v>118</v>
      </c>
      <c r="F406" s="89" t="s">
        <v>719</v>
      </c>
      <c r="H406" s="89" t="s">
        <v>660</v>
      </c>
      <c r="I406" s="89" t="s">
        <v>661</v>
      </c>
      <c r="J406" s="89" t="s">
        <v>653</v>
      </c>
      <c r="L406" s="89" t="s">
        <v>660</v>
      </c>
      <c r="M406" s="89" t="s">
        <v>661</v>
      </c>
      <c r="N406" s="89" t="s">
        <v>653</v>
      </c>
      <c r="P406" s="89" t="s">
        <v>660</v>
      </c>
      <c r="Q406" s="89" t="s">
        <v>661</v>
      </c>
      <c r="R406" s="89" t="s">
        <v>653</v>
      </c>
      <c r="T406" s="89" t="s">
        <v>660</v>
      </c>
      <c r="U406" s="89" t="s">
        <v>661</v>
      </c>
      <c r="V406" s="89" t="s">
        <v>653</v>
      </c>
      <c r="X406" s="89" t="s">
        <v>660</v>
      </c>
      <c r="Y406" s="89" t="s">
        <v>661</v>
      </c>
      <c r="Z406" s="89" t="s">
        <v>653</v>
      </c>
      <c r="AB406" s="89" t="s">
        <v>647</v>
      </c>
      <c r="AC406" s="89" t="s">
        <v>648</v>
      </c>
      <c r="AD406" s="89" t="s">
        <v>646</v>
      </c>
      <c r="AJ406" s="89" t="s">
        <v>324</v>
      </c>
      <c r="AK406" s="89" t="s">
        <v>325</v>
      </c>
      <c r="AL406" s="89" t="s">
        <v>292</v>
      </c>
      <c r="AN406" s="89" t="s">
        <v>660</v>
      </c>
      <c r="AO406" s="89" t="s">
        <v>661</v>
      </c>
      <c r="AP406" s="89" t="s">
        <v>653</v>
      </c>
      <c r="AR406" s="89" t="s">
        <v>660</v>
      </c>
      <c r="AS406" s="89" t="s">
        <v>661</v>
      </c>
      <c r="AT406" s="89" t="s">
        <v>653</v>
      </c>
    </row>
    <row r="407" spans="1:46" ht="11.25">
      <c r="A407" s="89" t="s">
        <v>685</v>
      </c>
      <c r="B407" s="89" t="s">
        <v>686</v>
      </c>
      <c r="C407" s="89" t="s">
        <v>640</v>
      </c>
      <c r="D407" s="89" t="s">
        <v>604</v>
      </c>
      <c r="E407" s="89" t="s">
        <v>118</v>
      </c>
      <c r="F407" s="89" t="s">
        <v>427</v>
      </c>
      <c r="H407" s="89" t="s">
        <v>662</v>
      </c>
      <c r="I407" s="89" t="s">
        <v>663</v>
      </c>
      <c r="J407" s="89" t="s">
        <v>664</v>
      </c>
      <c r="L407" s="89" t="s">
        <v>662</v>
      </c>
      <c r="M407" s="89" t="s">
        <v>663</v>
      </c>
      <c r="N407" s="89" t="s">
        <v>664</v>
      </c>
      <c r="P407" s="89" t="s">
        <v>662</v>
      </c>
      <c r="Q407" s="89" t="s">
        <v>663</v>
      </c>
      <c r="R407" s="89" t="s">
        <v>664</v>
      </c>
      <c r="T407" s="89" t="s">
        <v>662</v>
      </c>
      <c r="U407" s="89" t="s">
        <v>663</v>
      </c>
      <c r="V407" s="89" t="s">
        <v>664</v>
      </c>
      <c r="X407" s="89" t="s">
        <v>662</v>
      </c>
      <c r="Y407" s="89" t="s">
        <v>663</v>
      </c>
      <c r="Z407" s="89" t="s">
        <v>664</v>
      </c>
      <c r="AB407" s="89" t="s">
        <v>649</v>
      </c>
      <c r="AC407" s="89" t="s">
        <v>650</v>
      </c>
      <c r="AD407" s="89" t="s">
        <v>646</v>
      </c>
      <c r="AJ407" s="89" t="s">
        <v>647</v>
      </c>
      <c r="AK407" s="89" t="s">
        <v>648</v>
      </c>
      <c r="AL407" s="89" t="s">
        <v>646</v>
      </c>
      <c r="AN407" s="89" t="s">
        <v>662</v>
      </c>
      <c r="AO407" s="89" t="s">
        <v>663</v>
      </c>
      <c r="AP407" s="89" t="s">
        <v>664</v>
      </c>
      <c r="AR407" s="89" t="s">
        <v>662</v>
      </c>
      <c r="AS407" s="89" t="s">
        <v>663</v>
      </c>
      <c r="AT407" s="89" t="s">
        <v>664</v>
      </c>
    </row>
    <row r="408" spans="1:46" ht="11.25">
      <c r="A408" s="89" t="s">
        <v>526</v>
      </c>
      <c r="B408" s="89" t="s">
        <v>527</v>
      </c>
      <c r="C408" s="89" t="s">
        <v>687</v>
      </c>
      <c r="D408" s="89" t="s">
        <v>604</v>
      </c>
      <c r="E408" s="89" t="s">
        <v>118</v>
      </c>
      <c r="F408" s="89" t="s">
        <v>430</v>
      </c>
      <c r="H408" s="89" t="s">
        <v>422</v>
      </c>
      <c r="I408" s="89" t="s">
        <v>423</v>
      </c>
      <c r="J408" s="89" t="s">
        <v>424</v>
      </c>
      <c r="L408" s="89" t="s">
        <v>422</v>
      </c>
      <c r="M408" s="89" t="s">
        <v>423</v>
      </c>
      <c r="N408" s="89" t="s">
        <v>424</v>
      </c>
      <c r="P408" s="89" t="s">
        <v>422</v>
      </c>
      <c r="Q408" s="89" t="s">
        <v>423</v>
      </c>
      <c r="R408" s="89" t="s">
        <v>424</v>
      </c>
      <c r="T408" s="89" t="s">
        <v>665</v>
      </c>
      <c r="U408" s="89" t="s">
        <v>666</v>
      </c>
      <c r="V408" s="89" t="s">
        <v>405</v>
      </c>
      <c r="X408" s="89" t="s">
        <v>665</v>
      </c>
      <c r="Y408" s="89" t="s">
        <v>666</v>
      </c>
      <c r="Z408" s="89" t="s">
        <v>405</v>
      </c>
      <c r="AB408" s="89" t="s">
        <v>651</v>
      </c>
      <c r="AC408" s="89" t="s">
        <v>652</v>
      </c>
      <c r="AD408" s="89" t="s">
        <v>653</v>
      </c>
      <c r="AJ408" s="89" t="s">
        <v>647</v>
      </c>
      <c r="AK408" s="89" t="s">
        <v>648</v>
      </c>
      <c r="AL408" s="89" t="s">
        <v>646</v>
      </c>
      <c r="AN408" s="89" t="s">
        <v>422</v>
      </c>
      <c r="AO408" s="89" t="s">
        <v>423</v>
      </c>
      <c r="AP408" s="89" t="s">
        <v>424</v>
      </c>
      <c r="AR408" s="89" t="s">
        <v>422</v>
      </c>
      <c r="AS408" s="89" t="s">
        <v>423</v>
      </c>
      <c r="AT408" s="89" t="s">
        <v>424</v>
      </c>
    </row>
    <row r="409" spans="1:46" ht="11.25">
      <c r="A409" s="89" t="s">
        <v>625</v>
      </c>
      <c r="B409" s="89" t="s">
        <v>626</v>
      </c>
      <c r="C409" s="89" t="s">
        <v>338</v>
      </c>
      <c r="D409" s="89" t="s">
        <v>604</v>
      </c>
      <c r="E409" s="89" t="s">
        <v>118</v>
      </c>
      <c r="F409" s="89" t="s">
        <v>360</v>
      </c>
      <c r="H409" s="89" t="s">
        <v>665</v>
      </c>
      <c r="I409" s="89" t="s">
        <v>666</v>
      </c>
      <c r="J409" s="89" t="s">
        <v>405</v>
      </c>
      <c r="L409" s="89" t="s">
        <v>665</v>
      </c>
      <c r="M409" s="89" t="s">
        <v>666</v>
      </c>
      <c r="N409" s="89" t="s">
        <v>405</v>
      </c>
      <c r="P409" s="89" t="s">
        <v>665</v>
      </c>
      <c r="Q409" s="89" t="s">
        <v>666</v>
      </c>
      <c r="R409" s="89" t="s">
        <v>405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654</v>
      </c>
      <c r="AC409" s="89" t="s">
        <v>655</v>
      </c>
      <c r="AD409" s="89" t="s">
        <v>640</v>
      </c>
      <c r="AJ409" s="89" t="s">
        <v>649</v>
      </c>
      <c r="AK409" s="89" t="s">
        <v>650</v>
      </c>
      <c r="AL409" s="89" t="s">
        <v>646</v>
      </c>
      <c r="AN409" s="89" t="s">
        <v>665</v>
      </c>
      <c r="AO409" s="89" t="s">
        <v>666</v>
      </c>
      <c r="AP409" s="89" t="s">
        <v>405</v>
      </c>
      <c r="AR409" s="89" t="s">
        <v>665</v>
      </c>
      <c r="AS409" s="89" t="s">
        <v>666</v>
      </c>
      <c r="AT409" s="89" t="s">
        <v>405</v>
      </c>
    </row>
    <row r="410" spans="1:46" ht="11.25">
      <c r="A410" s="89" t="s">
        <v>713</v>
      </c>
      <c r="B410" s="89" t="s">
        <v>711</v>
      </c>
      <c r="C410" s="89" t="s">
        <v>714</v>
      </c>
      <c r="D410" s="89" t="s">
        <v>604</v>
      </c>
      <c r="E410" s="89" t="s">
        <v>118</v>
      </c>
      <c r="F410" s="89" t="s">
        <v>435</v>
      </c>
      <c r="H410" s="89" t="s">
        <v>667</v>
      </c>
      <c r="I410" s="89" t="s">
        <v>668</v>
      </c>
      <c r="J410" s="89" t="s">
        <v>653</v>
      </c>
      <c r="L410" s="89" t="s">
        <v>667</v>
      </c>
      <c r="M410" s="89" t="s">
        <v>668</v>
      </c>
      <c r="N410" s="89" t="s">
        <v>653</v>
      </c>
      <c r="P410" s="89" t="s">
        <v>667</v>
      </c>
      <c r="Q410" s="89" t="s">
        <v>668</v>
      </c>
      <c r="R410" s="89" t="s">
        <v>653</v>
      </c>
      <c r="T410" s="89" t="s">
        <v>667</v>
      </c>
      <c r="U410" s="89" t="s">
        <v>668</v>
      </c>
      <c r="V410" s="89" t="s">
        <v>653</v>
      </c>
      <c r="X410" s="89" t="s">
        <v>667</v>
      </c>
      <c r="Y410" s="89" t="s">
        <v>668</v>
      </c>
      <c r="Z410" s="89" t="s">
        <v>653</v>
      </c>
      <c r="AB410" s="89" t="s">
        <v>656</v>
      </c>
      <c r="AC410" s="89" t="s">
        <v>657</v>
      </c>
      <c r="AD410" s="89" t="s">
        <v>653</v>
      </c>
      <c r="AJ410" s="89" t="s">
        <v>649</v>
      </c>
      <c r="AK410" s="89" t="s">
        <v>650</v>
      </c>
      <c r="AL410" s="89" t="s">
        <v>646</v>
      </c>
      <c r="AN410" s="89" t="s">
        <v>667</v>
      </c>
      <c r="AO410" s="89" t="s">
        <v>668</v>
      </c>
      <c r="AP410" s="89" t="s">
        <v>653</v>
      </c>
      <c r="AR410" s="89" t="s">
        <v>667</v>
      </c>
      <c r="AS410" s="89" t="s">
        <v>668</v>
      </c>
      <c r="AT410" s="89" t="s">
        <v>653</v>
      </c>
    </row>
    <row r="411" spans="1:46" ht="11.25">
      <c r="A411" s="89" t="s">
        <v>715</v>
      </c>
      <c r="B411" s="89" t="s">
        <v>677</v>
      </c>
      <c r="C411" s="89" t="s">
        <v>640</v>
      </c>
      <c r="D411" s="89" t="s">
        <v>630</v>
      </c>
      <c r="E411" s="89" t="s">
        <v>118</v>
      </c>
      <c r="F411" s="89" t="s">
        <v>391</v>
      </c>
      <c r="H411" s="89" t="s">
        <v>326</v>
      </c>
      <c r="I411" s="89" t="s">
        <v>327</v>
      </c>
      <c r="J411" s="89" t="s">
        <v>328</v>
      </c>
      <c r="L411" s="89" t="s">
        <v>326</v>
      </c>
      <c r="M411" s="89" t="s">
        <v>327</v>
      </c>
      <c r="N411" s="89" t="s">
        <v>328</v>
      </c>
      <c r="P411" s="89" t="s">
        <v>326</v>
      </c>
      <c r="Q411" s="89" t="s">
        <v>327</v>
      </c>
      <c r="R411" s="89" t="s">
        <v>328</v>
      </c>
      <c r="T411" s="89" t="s">
        <v>431</v>
      </c>
      <c r="U411" s="89" t="s">
        <v>432</v>
      </c>
      <c r="V411" s="89" t="s">
        <v>360</v>
      </c>
      <c r="X411" s="89" t="s">
        <v>431</v>
      </c>
      <c r="Y411" s="89" t="s">
        <v>432</v>
      </c>
      <c r="Z411" s="89" t="s">
        <v>360</v>
      </c>
      <c r="AB411" s="89" t="s">
        <v>658</v>
      </c>
      <c r="AC411" s="89" t="s">
        <v>659</v>
      </c>
      <c r="AD411" s="89" t="s">
        <v>653</v>
      </c>
      <c r="AJ411" s="89" t="s">
        <v>651</v>
      </c>
      <c r="AK411" s="89" t="s">
        <v>652</v>
      </c>
      <c r="AL411" s="89" t="s">
        <v>653</v>
      </c>
      <c r="AN411" s="89" t="s">
        <v>326</v>
      </c>
      <c r="AO411" s="89" t="s">
        <v>327</v>
      </c>
      <c r="AP411" s="89" t="s">
        <v>328</v>
      </c>
      <c r="AR411" s="89" t="s">
        <v>326</v>
      </c>
      <c r="AS411" s="89" t="s">
        <v>327</v>
      </c>
      <c r="AT411" s="89" t="s">
        <v>328</v>
      </c>
    </row>
    <row r="412" spans="1:46" ht="11.25">
      <c r="A412" s="89" t="s">
        <v>825</v>
      </c>
      <c r="B412" s="89" t="s">
        <v>677</v>
      </c>
      <c r="C412" s="89" t="s">
        <v>643</v>
      </c>
      <c r="D412" s="89" t="s">
        <v>630</v>
      </c>
      <c r="E412" s="89" t="s">
        <v>118</v>
      </c>
      <c r="F412" s="89" t="s">
        <v>338</v>
      </c>
      <c r="H412" s="89" t="s">
        <v>332</v>
      </c>
      <c r="I412" s="89" t="s">
        <v>330</v>
      </c>
      <c r="J412" s="89" t="s">
        <v>280</v>
      </c>
      <c r="L412" s="89" t="s">
        <v>332</v>
      </c>
      <c r="M412" s="89" t="s">
        <v>330</v>
      </c>
      <c r="N412" s="89" t="s">
        <v>280</v>
      </c>
      <c r="P412" s="89" t="s">
        <v>332</v>
      </c>
      <c r="Q412" s="89" t="s">
        <v>330</v>
      </c>
      <c r="R412" s="89" t="s">
        <v>280</v>
      </c>
      <c r="T412" s="89" t="s">
        <v>607</v>
      </c>
      <c r="U412" s="89" t="s">
        <v>608</v>
      </c>
      <c r="V412" s="89" t="s">
        <v>519</v>
      </c>
      <c r="X412" s="89" t="s">
        <v>607</v>
      </c>
      <c r="Y412" s="89" t="s">
        <v>608</v>
      </c>
      <c r="Z412" s="89" t="s">
        <v>519</v>
      </c>
      <c r="AB412" s="89" t="s">
        <v>660</v>
      </c>
      <c r="AC412" s="89" t="s">
        <v>661</v>
      </c>
      <c r="AD412" s="89" t="s">
        <v>653</v>
      </c>
      <c r="AJ412" s="89" t="s">
        <v>651</v>
      </c>
      <c r="AK412" s="89" t="s">
        <v>652</v>
      </c>
      <c r="AL412" s="89" t="s">
        <v>653</v>
      </c>
      <c r="AN412" s="89" t="s">
        <v>332</v>
      </c>
      <c r="AO412" s="89" t="s">
        <v>330</v>
      </c>
      <c r="AP412" s="89" t="s">
        <v>280</v>
      </c>
      <c r="AR412" s="89" t="s">
        <v>332</v>
      </c>
      <c r="AS412" s="89" t="s">
        <v>330</v>
      </c>
      <c r="AT412" s="89" t="s">
        <v>280</v>
      </c>
    </row>
    <row r="413" spans="6:46" ht="11.25">
      <c r="F413" s="89" t="s">
        <v>363</v>
      </c>
      <c r="H413" s="89" t="s">
        <v>329</v>
      </c>
      <c r="I413" s="89" t="s">
        <v>330</v>
      </c>
      <c r="J413" s="89" t="s">
        <v>331</v>
      </c>
      <c r="L413" s="89" t="s">
        <v>329</v>
      </c>
      <c r="M413" s="89" t="s">
        <v>330</v>
      </c>
      <c r="N413" s="89" t="s">
        <v>331</v>
      </c>
      <c r="P413" s="89" t="s">
        <v>329</v>
      </c>
      <c r="Q413" s="89" t="s">
        <v>330</v>
      </c>
      <c r="R413" s="89" t="s">
        <v>331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662</v>
      </c>
      <c r="AC413" s="89" t="s">
        <v>663</v>
      </c>
      <c r="AD413" s="89" t="s">
        <v>664</v>
      </c>
      <c r="AJ413" s="89" t="s">
        <v>654</v>
      </c>
      <c r="AK413" s="89" t="s">
        <v>655</v>
      </c>
      <c r="AL413" s="89" t="s">
        <v>640</v>
      </c>
      <c r="AN413" s="89" t="s">
        <v>329</v>
      </c>
      <c r="AO413" s="89" t="s">
        <v>330</v>
      </c>
      <c r="AP413" s="89" t="s">
        <v>331</v>
      </c>
      <c r="AR413" s="89" t="s">
        <v>329</v>
      </c>
      <c r="AS413" s="89" t="s">
        <v>330</v>
      </c>
      <c r="AT413" s="89" t="s">
        <v>331</v>
      </c>
    </row>
    <row r="414" spans="1:46" ht="12.7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</row>
    <row r="415" spans="1:46" ht="12.7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</row>
    <row r="416" spans="1:46" ht="12.75">
      <c r="A416" s="238" t="s">
        <v>733</v>
      </c>
      <c r="B416" s="237"/>
      <c r="C416" s="237"/>
      <c r="D416" s="238" t="s">
        <v>734</v>
      </c>
      <c r="E416" s="237"/>
      <c r="F416" s="237"/>
      <c r="G416" s="237"/>
      <c r="H416" s="238" t="s">
        <v>735</v>
      </c>
      <c r="I416" s="237"/>
      <c r="J416" s="237"/>
      <c r="K416" s="237"/>
      <c r="L416" s="238" t="s">
        <v>736</v>
      </c>
      <c r="M416" s="237"/>
      <c r="N416" s="237"/>
      <c r="O416" s="237"/>
      <c r="P416" s="238" t="s">
        <v>737</v>
      </c>
      <c r="Q416" s="237"/>
      <c r="R416" s="237"/>
      <c r="S416" s="237"/>
      <c r="T416" s="238" t="s">
        <v>738</v>
      </c>
      <c r="U416" s="237"/>
      <c r="V416" s="237"/>
      <c r="W416" s="237"/>
      <c r="X416" s="238" t="s">
        <v>739</v>
      </c>
      <c r="Y416" s="237"/>
      <c r="Z416" s="237"/>
      <c r="AA416" s="237"/>
      <c r="AB416" s="238" t="s">
        <v>740</v>
      </c>
      <c r="AC416" s="237"/>
      <c r="AD416" s="237"/>
      <c r="AE416" s="237"/>
      <c r="AF416" s="238" t="s">
        <v>741</v>
      </c>
      <c r="AG416" s="237"/>
      <c r="AH416" s="237"/>
      <c r="AI416" s="237"/>
      <c r="AJ416" s="238" t="s">
        <v>742</v>
      </c>
      <c r="AK416" s="237"/>
      <c r="AL416" s="237"/>
      <c r="AM416" s="237"/>
      <c r="AN416" s="238" t="s">
        <v>743</v>
      </c>
      <c r="AO416" s="237"/>
      <c r="AP416" s="237"/>
      <c r="AQ416" s="237"/>
      <c r="AR416" s="238" t="s">
        <v>744</v>
      </c>
      <c r="AS416" s="237"/>
      <c r="AT416" s="237"/>
    </row>
    <row r="417" spans="1:46" ht="12.75">
      <c r="A417" s="237" t="s">
        <v>720</v>
      </c>
      <c r="B417" s="237" t="s">
        <v>721</v>
      </c>
      <c r="C417" s="237" t="s">
        <v>722</v>
      </c>
      <c r="D417" s="237" t="s">
        <v>720</v>
      </c>
      <c r="E417" s="237" t="s">
        <v>721</v>
      </c>
      <c r="F417" s="237" t="s">
        <v>722</v>
      </c>
      <c r="G417" s="237"/>
      <c r="H417" s="237" t="s">
        <v>720</v>
      </c>
      <c r="I417" s="237" t="s">
        <v>721</v>
      </c>
      <c r="J417" s="237" t="s">
        <v>722</v>
      </c>
      <c r="K417" s="237"/>
      <c r="L417" s="237" t="s">
        <v>720</v>
      </c>
      <c r="M417" s="237" t="s">
        <v>721</v>
      </c>
      <c r="N417" s="237" t="s">
        <v>722</v>
      </c>
      <c r="O417" s="237"/>
      <c r="P417" s="237" t="s">
        <v>720</v>
      </c>
      <c r="Q417" s="237" t="s">
        <v>721</v>
      </c>
      <c r="R417" s="237" t="s">
        <v>722</v>
      </c>
      <c r="S417" s="237"/>
      <c r="T417" s="237" t="s">
        <v>720</v>
      </c>
      <c r="U417" s="237" t="s">
        <v>721</v>
      </c>
      <c r="V417" s="237" t="s">
        <v>722</v>
      </c>
      <c r="W417" s="237"/>
      <c r="X417" s="237" t="s">
        <v>720</v>
      </c>
      <c r="Y417" s="237" t="s">
        <v>721</v>
      </c>
      <c r="Z417" s="237" t="s">
        <v>722</v>
      </c>
      <c r="AA417" s="237"/>
      <c r="AB417" s="237" t="s">
        <v>720</v>
      </c>
      <c r="AC417" s="237" t="s">
        <v>721</v>
      </c>
      <c r="AD417" s="237" t="s">
        <v>722</v>
      </c>
      <c r="AE417" s="237"/>
      <c r="AF417" s="237" t="s">
        <v>720</v>
      </c>
      <c r="AG417" s="237" t="s">
        <v>721</v>
      </c>
      <c r="AH417" s="237" t="s">
        <v>722</v>
      </c>
      <c r="AI417" s="237"/>
      <c r="AJ417" s="237" t="s">
        <v>720</v>
      </c>
      <c r="AK417" s="237" t="s">
        <v>721</v>
      </c>
      <c r="AL417" s="237" t="s">
        <v>722</v>
      </c>
      <c r="AM417" s="237"/>
      <c r="AN417" s="237" t="s">
        <v>720</v>
      </c>
      <c r="AO417" s="237" t="s">
        <v>721</v>
      </c>
      <c r="AP417" s="237" t="s">
        <v>722</v>
      </c>
      <c r="AQ417" s="237"/>
      <c r="AR417" s="237" t="s">
        <v>720</v>
      </c>
      <c r="AS417" s="237" t="s">
        <v>721</v>
      </c>
      <c r="AT417" s="237" t="s">
        <v>722</v>
      </c>
    </row>
    <row r="418" spans="1:46" ht="12.75">
      <c r="A418" s="237" t="s">
        <v>766</v>
      </c>
      <c r="B418" s="237" t="s">
        <v>767</v>
      </c>
      <c r="C418" s="237" t="s">
        <v>640</v>
      </c>
      <c r="D418" s="237" t="s">
        <v>766</v>
      </c>
      <c r="E418" s="237" t="s">
        <v>767</v>
      </c>
      <c r="F418" s="237" t="s">
        <v>640</v>
      </c>
      <c r="G418" s="237"/>
      <c r="H418" s="237" t="s">
        <v>638</v>
      </c>
      <c r="I418" s="237" t="s">
        <v>639</v>
      </c>
      <c r="J418" s="237" t="s">
        <v>640</v>
      </c>
      <c r="K418" s="237"/>
      <c r="L418" s="237" t="s">
        <v>638</v>
      </c>
      <c r="M418" s="237" t="s">
        <v>639</v>
      </c>
      <c r="N418" s="237" t="s">
        <v>640</v>
      </c>
      <c r="O418" s="237"/>
      <c r="P418" s="237" t="s">
        <v>638</v>
      </c>
      <c r="Q418" s="237" t="s">
        <v>639</v>
      </c>
      <c r="R418" s="237" t="s">
        <v>640</v>
      </c>
      <c r="S418" s="237"/>
      <c r="T418" s="237" t="s">
        <v>265</v>
      </c>
      <c r="U418" s="237" t="s">
        <v>266</v>
      </c>
      <c r="V418" s="237" t="s">
        <v>267</v>
      </c>
      <c r="W418" s="237"/>
      <c r="X418" s="237" t="s">
        <v>265</v>
      </c>
      <c r="Y418" s="237" t="s">
        <v>266</v>
      </c>
      <c r="Z418" s="237" t="s">
        <v>267</v>
      </c>
      <c r="AA418" s="237"/>
      <c r="AB418" s="237" t="s">
        <v>766</v>
      </c>
      <c r="AC418" s="237" t="s">
        <v>767</v>
      </c>
      <c r="AD418" s="237" t="s">
        <v>640</v>
      </c>
      <c r="AE418" s="237"/>
      <c r="AF418" s="237" t="s">
        <v>726</v>
      </c>
      <c r="AG418" s="237"/>
      <c r="AH418" s="237"/>
      <c r="AI418" s="237"/>
      <c r="AJ418" s="237" t="s">
        <v>265</v>
      </c>
      <c r="AK418" s="237" t="s">
        <v>266</v>
      </c>
      <c r="AL418" s="237" t="s">
        <v>267</v>
      </c>
      <c r="AM418" s="237"/>
      <c r="AN418" s="237" t="s">
        <v>638</v>
      </c>
      <c r="AO418" s="237" t="s">
        <v>639</v>
      </c>
      <c r="AP418" s="237" t="s">
        <v>640</v>
      </c>
      <c r="AQ418" s="237"/>
      <c r="AR418" s="237" t="s">
        <v>638</v>
      </c>
      <c r="AS418" s="237" t="s">
        <v>639</v>
      </c>
      <c r="AT418" s="237" t="s">
        <v>640</v>
      </c>
    </row>
    <row r="419" spans="1:46" ht="12.75">
      <c r="A419" s="237" t="s">
        <v>768</v>
      </c>
      <c r="B419" s="237" t="s">
        <v>462</v>
      </c>
      <c r="C419" s="237" t="s">
        <v>314</v>
      </c>
      <c r="D419" s="237" t="s">
        <v>768</v>
      </c>
      <c r="E419" s="237" t="s">
        <v>462</v>
      </c>
      <c r="F419" s="237" t="s">
        <v>314</v>
      </c>
      <c r="G419" s="237"/>
      <c r="H419" s="237" t="s">
        <v>321</v>
      </c>
      <c r="I419" s="237" t="s">
        <v>322</v>
      </c>
      <c r="J419" s="237" t="s">
        <v>323</v>
      </c>
      <c r="K419" s="237"/>
      <c r="L419" s="237" t="s">
        <v>321</v>
      </c>
      <c r="M419" s="237" t="s">
        <v>322</v>
      </c>
      <c r="N419" s="237" t="s">
        <v>323</v>
      </c>
      <c r="O419" s="237"/>
      <c r="P419" s="237" t="s">
        <v>321</v>
      </c>
      <c r="Q419" s="237" t="s">
        <v>322</v>
      </c>
      <c r="R419" s="237" t="s">
        <v>323</v>
      </c>
      <c r="S419" s="237"/>
      <c r="T419" s="237" t="s">
        <v>638</v>
      </c>
      <c r="U419" s="237" t="s">
        <v>639</v>
      </c>
      <c r="V419" s="237" t="s">
        <v>640</v>
      </c>
      <c r="W419" s="237"/>
      <c r="X419" s="237" t="s">
        <v>638</v>
      </c>
      <c r="Y419" s="237" t="s">
        <v>639</v>
      </c>
      <c r="Z419" s="237" t="s">
        <v>640</v>
      </c>
      <c r="AA419" s="237"/>
      <c r="AB419" s="237" t="s">
        <v>768</v>
      </c>
      <c r="AC419" s="237" t="s">
        <v>462</v>
      </c>
      <c r="AD419" s="237" t="s">
        <v>314</v>
      </c>
      <c r="AE419" s="237"/>
      <c r="AF419" s="237"/>
      <c r="AG419" s="237"/>
      <c r="AH419" s="237"/>
      <c r="AI419" s="237"/>
      <c r="AJ419" s="237" t="s">
        <v>638</v>
      </c>
      <c r="AK419" s="237" t="s">
        <v>639</v>
      </c>
      <c r="AL419" s="237" t="s">
        <v>640</v>
      </c>
      <c r="AM419" s="237"/>
      <c r="AN419" s="237" t="s">
        <v>321</v>
      </c>
      <c r="AO419" s="237" t="s">
        <v>322</v>
      </c>
      <c r="AP419" s="237" t="s">
        <v>323</v>
      </c>
      <c r="AQ419" s="237"/>
      <c r="AR419" s="237" t="s">
        <v>321</v>
      </c>
      <c r="AS419" s="237" t="s">
        <v>322</v>
      </c>
      <c r="AT419" s="237" t="s">
        <v>323</v>
      </c>
    </row>
    <row r="420" spans="1:46" ht="12.75">
      <c r="A420" s="237" t="s">
        <v>769</v>
      </c>
      <c r="B420" s="237" t="s">
        <v>468</v>
      </c>
      <c r="C420" s="237" t="s">
        <v>298</v>
      </c>
      <c r="D420" s="237" t="s">
        <v>769</v>
      </c>
      <c r="E420" s="237" t="s">
        <v>468</v>
      </c>
      <c r="F420" s="237" t="s">
        <v>298</v>
      </c>
      <c r="G420" s="237"/>
      <c r="H420" s="237" t="s">
        <v>315</v>
      </c>
      <c r="I420" s="237" t="s">
        <v>316</v>
      </c>
      <c r="J420" s="237" t="s">
        <v>314</v>
      </c>
      <c r="K420" s="237"/>
      <c r="L420" s="237" t="s">
        <v>315</v>
      </c>
      <c r="M420" s="237" t="s">
        <v>316</v>
      </c>
      <c r="N420" s="237" t="s">
        <v>314</v>
      </c>
      <c r="O420" s="237"/>
      <c r="P420" s="237" t="s">
        <v>315</v>
      </c>
      <c r="Q420" s="237" t="s">
        <v>316</v>
      </c>
      <c r="R420" s="237" t="s">
        <v>314</v>
      </c>
      <c r="S420" s="237"/>
      <c r="T420" s="237" t="s">
        <v>725</v>
      </c>
      <c r="U420" s="237"/>
      <c r="V420" s="237"/>
      <c r="W420" s="237"/>
      <c r="X420" s="237" t="s">
        <v>725</v>
      </c>
      <c r="Y420" s="237"/>
      <c r="Z420" s="237"/>
      <c r="AA420" s="237"/>
      <c r="AB420" s="237" t="s">
        <v>769</v>
      </c>
      <c r="AC420" s="237" t="s">
        <v>468</v>
      </c>
      <c r="AD420" s="237" t="s">
        <v>298</v>
      </c>
      <c r="AE420" s="237"/>
      <c r="AF420" s="237"/>
      <c r="AG420" s="237"/>
      <c r="AH420" s="237"/>
      <c r="AI420" s="237"/>
      <c r="AJ420" s="237" t="s">
        <v>638</v>
      </c>
      <c r="AK420" s="237" t="s">
        <v>639</v>
      </c>
      <c r="AL420" s="237" t="s">
        <v>640</v>
      </c>
      <c r="AM420" s="237"/>
      <c r="AN420" s="237" t="s">
        <v>315</v>
      </c>
      <c r="AO420" s="237" t="s">
        <v>316</v>
      </c>
      <c r="AP420" s="237" t="s">
        <v>314</v>
      </c>
      <c r="AQ420" s="237"/>
      <c r="AR420" s="237" t="s">
        <v>315</v>
      </c>
      <c r="AS420" s="237" t="s">
        <v>316</v>
      </c>
      <c r="AT420" s="237" t="s">
        <v>314</v>
      </c>
    </row>
    <row r="421" spans="1:46" ht="12.75">
      <c r="A421" s="237" t="s">
        <v>398</v>
      </c>
      <c r="B421" s="237" t="s">
        <v>399</v>
      </c>
      <c r="C421" s="237" t="s">
        <v>314</v>
      </c>
      <c r="D421" s="237" t="s">
        <v>398</v>
      </c>
      <c r="E421" s="237" t="s">
        <v>399</v>
      </c>
      <c r="F421" s="237" t="s">
        <v>314</v>
      </c>
      <c r="G421" s="237"/>
      <c r="H421" s="237" t="s">
        <v>318</v>
      </c>
      <c r="I421" s="237" t="s">
        <v>319</v>
      </c>
      <c r="J421" s="237" t="s">
        <v>320</v>
      </c>
      <c r="K421" s="237"/>
      <c r="L421" s="237" t="s">
        <v>318</v>
      </c>
      <c r="M421" s="237" t="s">
        <v>319</v>
      </c>
      <c r="N421" s="237" t="s">
        <v>320</v>
      </c>
      <c r="O421" s="237"/>
      <c r="P421" s="237" t="s">
        <v>318</v>
      </c>
      <c r="Q421" s="237" t="s">
        <v>319</v>
      </c>
      <c r="R421" s="237" t="s">
        <v>320</v>
      </c>
      <c r="S421" s="237"/>
      <c r="T421" s="237" t="s">
        <v>269</v>
      </c>
      <c r="U421" s="237" t="s">
        <v>270</v>
      </c>
      <c r="V421" s="237" t="s">
        <v>271</v>
      </c>
      <c r="W421" s="237"/>
      <c r="X421" s="237" t="s">
        <v>269</v>
      </c>
      <c r="Y421" s="237" t="s">
        <v>270</v>
      </c>
      <c r="Z421" s="237" t="s">
        <v>271</v>
      </c>
      <c r="AA421" s="237"/>
      <c r="AB421" s="237" t="s">
        <v>265</v>
      </c>
      <c r="AC421" s="237" t="s">
        <v>266</v>
      </c>
      <c r="AD421" s="237" t="s">
        <v>267</v>
      </c>
      <c r="AE421" s="237"/>
      <c r="AF421" s="237"/>
      <c r="AG421" s="237"/>
      <c r="AH421" s="237"/>
      <c r="AI421" s="237"/>
      <c r="AJ421" s="237" t="s">
        <v>321</v>
      </c>
      <c r="AK421" s="237" t="s">
        <v>322</v>
      </c>
      <c r="AL421" s="237" t="s">
        <v>323</v>
      </c>
      <c r="AM421" s="237"/>
      <c r="AN421" s="237" t="s">
        <v>318</v>
      </c>
      <c r="AO421" s="237" t="s">
        <v>319</v>
      </c>
      <c r="AP421" s="237" t="s">
        <v>320</v>
      </c>
      <c r="AQ421" s="237"/>
      <c r="AR421" s="237" t="s">
        <v>318</v>
      </c>
      <c r="AS421" s="237" t="s">
        <v>319</v>
      </c>
      <c r="AT421" s="237" t="s">
        <v>320</v>
      </c>
    </row>
    <row r="422" spans="1:46" ht="12.75">
      <c r="A422" s="237" t="s">
        <v>400</v>
      </c>
      <c r="B422" s="237" t="s">
        <v>401</v>
      </c>
      <c r="C422" s="237" t="s">
        <v>402</v>
      </c>
      <c r="D422" s="237" t="s">
        <v>400</v>
      </c>
      <c r="E422" s="237" t="s">
        <v>401</v>
      </c>
      <c r="F422" s="237" t="s">
        <v>402</v>
      </c>
      <c r="G422" s="237"/>
      <c r="H422" s="237" t="s">
        <v>641</v>
      </c>
      <c r="I422" s="237" t="s">
        <v>642</v>
      </c>
      <c r="J422" s="237" t="s">
        <v>643</v>
      </c>
      <c r="K422" s="237"/>
      <c r="L422" s="237" t="s">
        <v>641</v>
      </c>
      <c r="M422" s="237" t="s">
        <v>642</v>
      </c>
      <c r="N422" s="237" t="s">
        <v>643</v>
      </c>
      <c r="O422" s="237"/>
      <c r="P422" s="237" t="s">
        <v>641</v>
      </c>
      <c r="Q422" s="237" t="s">
        <v>642</v>
      </c>
      <c r="R422" s="237" t="s">
        <v>643</v>
      </c>
      <c r="S422" s="237"/>
      <c r="T422" s="237" t="s">
        <v>269</v>
      </c>
      <c r="U422" s="237" t="s">
        <v>270</v>
      </c>
      <c r="V422" s="237" t="s">
        <v>271</v>
      </c>
      <c r="W422" s="237"/>
      <c r="X422" s="237" t="s">
        <v>269</v>
      </c>
      <c r="Y422" s="237" t="s">
        <v>270</v>
      </c>
      <c r="Z422" s="237" t="s">
        <v>271</v>
      </c>
      <c r="AA422" s="237"/>
      <c r="AB422" s="237" t="s">
        <v>638</v>
      </c>
      <c r="AC422" s="237" t="s">
        <v>639</v>
      </c>
      <c r="AD422" s="237" t="s">
        <v>640</v>
      </c>
      <c r="AE422" s="237"/>
      <c r="AF422" s="237"/>
      <c r="AG422" s="237"/>
      <c r="AH422" s="237"/>
      <c r="AI422" s="237"/>
      <c r="AJ422" s="237" t="s">
        <v>315</v>
      </c>
      <c r="AK422" s="237" t="s">
        <v>316</v>
      </c>
      <c r="AL422" s="237" t="s">
        <v>314</v>
      </c>
      <c r="AM422" s="237"/>
      <c r="AN422" s="237" t="s">
        <v>641</v>
      </c>
      <c r="AO422" s="237" t="s">
        <v>642</v>
      </c>
      <c r="AP422" s="237" t="s">
        <v>643</v>
      </c>
      <c r="AQ422" s="237"/>
      <c r="AR422" s="237" t="s">
        <v>641</v>
      </c>
      <c r="AS422" s="237" t="s">
        <v>642</v>
      </c>
      <c r="AT422" s="237" t="s">
        <v>643</v>
      </c>
    </row>
    <row r="423" spans="1:46" ht="12.75">
      <c r="A423" s="237" t="s">
        <v>403</v>
      </c>
      <c r="B423" s="237" t="s">
        <v>404</v>
      </c>
      <c r="C423" s="237" t="s">
        <v>405</v>
      </c>
      <c r="D423" s="237" t="s">
        <v>403</v>
      </c>
      <c r="E423" s="237" t="s">
        <v>404</v>
      </c>
      <c r="F423" s="237" t="s">
        <v>405</v>
      </c>
      <c r="G423" s="237"/>
      <c r="H423" s="237" t="s">
        <v>644</v>
      </c>
      <c r="I423" s="237" t="s">
        <v>645</v>
      </c>
      <c r="J423" s="237" t="s">
        <v>646</v>
      </c>
      <c r="K423" s="237"/>
      <c r="L423" s="237" t="s">
        <v>644</v>
      </c>
      <c r="M423" s="237" t="s">
        <v>645</v>
      </c>
      <c r="N423" s="237" t="s">
        <v>646</v>
      </c>
      <c r="O423" s="237"/>
      <c r="P423" s="237" t="s">
        <v>644</v>
      </c>
      <c r="Q423" s="237" t="s">
        <v>645</v>
      </c>
      <c r="R423" s="237" t="s">
        <v>646</v>
      </c>
      <c r="S423" s="237"/>
      <c r="T423" s="237" t="s">
        <v>605</v>
      </c>
      <c r="U423" s="237" t="s">
        <v>606</v>
      </c>
      <c r="V423" s="237" t="s">
        <v>277</v>
      </c>
      <c r="W423" s="237"/>
      <c r="X423" s="237" t="s">
        <v>605</v>
      </c>
      <c r="Y423" s="237" t="s">
        <v>606</v>
      </c>
      <c r="Z423" s="237" t="s">
        <v>277</v>
      </c>
      <c r="AA423" s="237"/>
      <c r="AB423" s="237" t="s">
        <v>725</v>
      </c>
      <c r="AC423" s="237"/>
      <c r="AD423" s="237"/>
      <c r="AE423" s="237"/>
      <c r="AF423" s="237"/>
      <c r="AG423" s="237"/>
      <c r="AH423" s="237"/>
      <c r="AI423" s="237"/>
      <c r="AJ423" s="237" t="s">
        <v>318</v>
      </c>
      <c r="AK423" s="237" t="s">
        <v>319</v>
      </c>
      <c r="AL423" s="237" t="s">
        <v>320</v>
      </c>
      <c r="AM423" s="237"/>
      <c r="AN423" s="237" t="s">
        <v>644</v>
      </c>
      <c r="AO423" s="237" t="s">
        <v>645</v>
      </c>
      <c r="AP423" s="237" t="s">
        <v>646</v>
      </c>
      <c r="AQ423" s="237"/>
      <c r="AR423" s="237" t="s">
        <v>644</v>
      </c>
      <c r="AS423" s="237" t="s">
        <v>645</v>
      </c>
      <c r="AT423" s="237" t="s">
        <v>646</v>
      </c>
    </row>
    <row r="424" spans="1:46" ht="12.75">
      <c r="A424" s="237" t="s">
        <v>324</v>
      </c>
      <c r="B424" s="237" t="s">
        <v>325</v>
      </c>
      <c r="C424" s="237" t="s">
        <v>292</v>
      </c>
      <c r="D424" s="237" t="s">
        <v>324</v>
      </c>
      <c r="E424" s="237" t="s">
        <v>325</v>
      </c>
      <c r="F424" s="237" t="s">
        <v>292</v>
      </c>
      <c r="G424" s="237"/>
      <c r="H424" s="237" t="s">
        <v>324</v>
      </c>
      <c r="I424" s="237" t="s">
        <v>325</v>
      </c>
      <c r="J424" s="237" t="s">
        <v>292</v>
      </c>
      <c r="K424" s="237"/>
      <c r="L424" s="237" t="s">
        <v>324</v>
      </c>
      <c r="M424" s="237" t="s">
        <v>325</v>
      </c>
      <c r="N424" s="237" t="s">
        <v>292</v>
      </c>
      <c r="O424" s="237"/>
      <c r="P424" s="237" t="s">
        <v>324</v>
      </c>
      <c r="Q424" s="237" t="s">
        <v>325</v>
      </c>
      <c r="R424" s="237" t="s">
        <v>292</v>
      </c>
      <c r="S424" s="237"/>
      <c r="T424" s="237" t="s">
        <v>641</v>
      </c>
      <c r="U424" s="237" t="s">
        <v>642</v>
      </c>
      <c r="V424" s="237" t="s">
        <v>643</v>
      </c>
      <c r="W424" s="237"/>
      <c r="X424" s="237" t="s">
        <v>641</v>
      </c>
      <c r="Y424" s="237" t="s">
        <v>642</v>
      </c>
      <c r="Z424" s="237" t="s">
        <v>643</v>
      </c>
      <c r="AA424" s="237"/>
      <c r="AB424" s="237" t="s">
        <v>398</v>
      </c>
      <c r="AC424" s="237" t="s">
        <v>399</v>
      </c>
      <c r="AD424" s="237" t="s">
        <v>314</v>
      </c>
      <c r="AE424" s="237"/>
      <c r="AF424" s="237"/>
      <c r="AG424" s="237"/>
      <c r="AH424" s="237"/>
      <c r="AI424" s="237"/>
      <c r="AJ424" s="237" t="s">
        <v>269</v>
      </c>
      <c r="AK424" s="237" t="s">
        <v>270</v>
      </c>
      <c r="AL424" s="237" t="s">
        <v>271</v>
      </c>
      <c r="AM424" s="237"/>
      <c r="AN424" s="237" t="s">
        <v>324</v>
      </c>
      <c r="AO424" s="237" t="s">
        <v>325</v>
      </c>
      <c r="AP424" s="237" t="s">
        <v>292</v>
      </c>
      <c r="AQ424" s="237"/>
      <c r="AR424" s="237" t="s">
        <v>324</v>
      </c>
      <c r="AS424" s="237" t="s">
        <v>325</v>
      </c>
      <c r="AT424" s="237" t="s">
        <v>292</v>
      </c>
    </row>
    <row r="425" spans="1:46" ht="12.75">
      <c r="A425" s="237" t="s">
        <v>324</v>
      </c>
      <c r="B425" s="237" t="s">
        <v>325</v>
      </c>
      <c r="C425" s="237" t="s">
        <v>292</v>
      </c>
      <c r="D425" s="237" t="s">
        <v>324</v>
      </c>
      <c r="E425" s="237" t="s">
        <v>325</v>
      </c>
      <c r="F425" s="237" t="s">
        <v>292</v>
      </c>
      <c r="G425" s="237"/>
      <c r="H425" s="237" t="s">
        <v>324</v>
      </c>
      <c r="I425" s="237" t="s">
        <v>325</v>
      </c>
      <c r="J425" s="237" t="s">
        <v>292</v>
      </c>
      <c r="K425" s="237"/>
      <c r="L425" s="237" t="s">
        <v>324</v>
      </c>
      <c r="M425" s="237" t="s">
        <v>325</v>
      </c>
      <c r="N425" s="237" t="s">
        <v>292</v>
      </c>
      <c r="O425" s="237"/>
      <c r="P425" s="237" t="s">
        <v>324</v>
      </c>
      <c r="Q425" s="237" t="s">
        <v>325</v>
      </c>
      <c r="R425" s="237" t="s">
        <v>292</v>
      </c>
      <c r="S425" s="237"/>
      <c r="T425" s="237" t="s">
        <v>644</v>
      </c>
      <c r="U425" s="237" t="s">
        <v>645</v>
      </c>
      <c r="V425" s="237" t="s">
        <v>646</v>
      </c>
      <c r="W425" s="237"/>
      <c r="X425" s="237" t="s">
        <v>644</v>
      </c>
      <c r="Y425" s="237" t="s">
        <v>645</v>
      </c>
      <c r="Z425" s="237" t="s">
        <v>646</v>
      </c>
      <c r="AA425" s="237"/>
      <c r="AB425" s="237" t="s">
        <v>400</v>
      </c>
      <c r="AC425" s="237" t="s">
        <v>401</v>
      </c>
      <c r="AD425" s="237" t="s">
        <v>402</v>
      </c>
      <c r="AE425" s="237"/>
      <c r="AF425" s="237"/>
      <c r="AG425" s="237"/>
      <c r="AH425" s="237"/>
      <c r="AI425" s="237"/>
      <c r="AJ425" s="237" t="s">
        <v>269</v>
      </c>
      <c r="AK425" s="237" t="s">
        <v>270</v>
      </c>
      <c r="AL425" s="237" t="s">
        <v>271</v>
      </c>
      <c r="AM425" s="237"/>
      <c r="AN425" s="237" t="s">
        <v>324</v>
      </c>
      <c r="AO425" s="237" t="s">
        <v>325</v>
      </c>
      <c r="AP425" s="237" t="s">
        <v>292</v>
      </c>
      <c r="AQ425" s="237"/>
      <c r="AR425" s="237" t="s">
        <v>324</v>
      </c>
      <c r="AS425" s="237" t="s">
        <v>325</v>
      </c>
      <c r="AT425" s="237" t="s">
        <v>292</v>
      </c>
    </row>
    <row r="426" spans="1:46" ht="12.75">
      <c r="A426" s="237" t="s">
        <v>654</v>
      </c>
      <c r="B426" s="237" t="s">
        <v>655</v>
      </c>
      <c r="C426" s="237" t="s">
        <v>449</v>
      </c>
      <c r="D426" s="237" t="s">
        <v>654</v>
      </c>
      <c r="E426" s="237" t="s">
        <v>655</v>
      </c>
      <c r="F426" s="237" t="s">
        <v>449</v>
      </c>
      <c r="G426" s="237"/>
      <c r="H426" s="237" t="s">
        <v>647</v>
      </c>
      <c r="I426" s="237" t="s">
        <v>648</v>
      </c>
      <c r="J426" s="237" t="s">
        <v>646</v>
      </c>
      <c r="K426" s="237"/>
      <c r="L426" s="237" t="s">
        <v>647</v>
      </c>
      <c r="M426" s="237" t="s">
        <v>648</v>
      </c>
      <c r="N426" s="237" t="s">
        <v>646</v>
      </c>
      <c r="O426" s="237"/>
      <c r="P426" s="237" t="s">
        <v>647</v>
      </c>
      <c r="Q426" s="237" t="s">
        <v>648</v>
      </c>
      <c r="R426" s="237" t="s">
        <v>646</v>
      </c>
      <c r="S426" s="237"/>
      <c r="T426" s="237" t="s">
        <v>647</v>
      </c>
      <c r="U426" s="237" t="s">
        <v>648</v>
      </c>
      <c r="V426" s="237" t="s">
        <v>646</v>
      </c>
      <c r="W426" s="237"/>
      <c r="X426" s="237" t="s">
        <v>647</v>
      </c>
      <c r="Y426" s="237" t="s">
        <v>648</v>
      </c>
      <c r="Z426" s="237" t="s">
        <v>646</v>
      </c>
      <c r="AA426" s="237"/>
      <c r="AB426" s="237" t="s">
        <v>269</v>
      </c>
      <c r="AC426" s="237" t="s">
        <v>270</v>
      </c>
      <c r="AD426" s="237" t="s">
        <v>271</v>
      </c>
      <c r="AE426" s="237"/>
      <c r="AF426" s="237"/>
      <c r="AG426" s="237"/>
      <c r="AH426" s="237"/>
      <c r="AI426" s="237"/>
      <c r="AJ426" s="237" t="s">
        <v>605</v>
      </c>
      <c r="AK426" s="237" t="s">
        <v>606</v>
      </c>
      <c r="AL426" s="237" t="s">
        <v>277</v>
      </c>
      <c r="AM426" s="237"/>
      <c r="AN426" s="237" t="s">
        <v>647</v>
      </c>
      <c r="AO426" s="237" t="s">
        <v>648</v>
      </c>
      <c r="AP426" s="237" t="s">
        <v>646</v>
      </c>
      <c r="AQ426" s="237"/>
      <c r="AR426" s="237" t="s">
        <v>647</v>
      </c>
      <c r="AS426" s="237" t="s">
        <v>648</v>
      </c>
      <c r="AT426" s="237" t="s">
        <v>646</v>
      </c>
    </row>
    <row r="427" spans="1:46" ht="12.75">
      <c r="A427" s="237" t="s">
        <v>422</v>
      </c>
      <c r="B427" s="237" t="s">
        <v>423</v>
      </c>
      <c r="C427" s="237" t="s">
        <v>424</v>
      </c>
      <c r="D427" s="237" t="s">
        <v>422</v>
      </c>
      <c r="E427" s="237" t="s">
        <v>423</v>
      </c>
      <c r="F427" s="237" t="s">
        <v>424</v>
      </c>
      <c r="G427" s="237"/>
      <c r="H427" s="237" t="s">
        <v>649</v>
      </c>
      <c r="I427" s="237" t="s">
        <v>650</v>
      </c>
      <c r="J427" s="237" t="s">
        <v>646</v>
      </c>
      <c r="K427" s="237"/>
      <c r="L427" s="237" t="s">
        <v>649</v>
      </c>
      <c r="M427" s="237" t="s">
        <v>650</v>
      </c>
      <c r="N427" s="237" t="s">
        <v>646</v>
      </c>
      <c r="O427" s="237"/>
      <c r="P427" s="237" t="s">
        <v>649</v>
      </c>
      <c r="Q427" s="237" t="s">
        <v>650</v>
      </c>
      <c r="R427" s="237" t="s">
        <v>646</v>
      </c>
      <c r="S427" s="237"/>
      <c r="T427" s="237" t="s">
        <v>649</v>
      </c>
      <c r="U427" s="237" t="s">
        <v>650</v>
      </c>
      <c r="V427" s="237" t="s">
        <v>646</v>
      </c>
      <c r="W427" s="237"/>
      <c r="X427" s="237" t="s">
        <v>649</v>
      </c>
      <c r="Y427" s="237" t="s">
        <v>650</v>
      </c>
      <c r="Z427" s="237" t="s">
        <v>646</v>
      </c>
      <c r="AA427" s="237"/>
      <c r="AB427" s="237" t="s">
        <v>269</v>
      </c>
      <c r="AC427" s="237" t="s">
        <v>270</v>
      </c>
      <c r="AD427" s="237" t="s">
        <v>271</v>
      </c>
      <c r="AE427" s="237"/>
      <c r="AF427" s="237"/>
      <c r="AG427" s="237"/>
      <c r="AH427" s="237"/>
      <c r="AI427" s="237"/>
      <c r="AJ427" s="237" t="s">
        <v>641</v>
      </c>
      <c r="AK427" s="237" t="s">
        <v>642</v>
      </c>
      <c r="AL427" s="237" t="s">
        <v>643</v>
      </c>
      <c r="AM427" s="237"/>
      <c r="AN427" s="237" t="s">
        <v>649</v>
      </c>
      <c r="AO427" s="237" t="s">
        <v>650</v>
      </c>
      <c r="AP427" s="237" t="s">
        <v>646</v>
      </c>
      <c r="AQ427" s="237"/>
      <c r="AR427" s="237" t="s">
        <v>649</v>
      </c>
      <c r="AS427" s="237" t="s">
        <v>650</v>
      </c>
      <c r="AT427" s="237" t="s">
        <v>646</v>
      </c>
    </row>
    <row r="428" spans="1:46" ht="12.75">
      <c r="A428" s="237" t="s">
        <v>422</v>
      </c>
      <c r="B428" s="237" t="s">
        <v>423</v>
      </c>
      <c r="C428" s="237" t="s">
        <v>424</v>
      </c>
      <c r="D428" s="237" t="s">
        <v>422</v>
      </c>
      <c r="E428" s="237" t="s">
        <v>423</v>
      </c>
      <c r="F428" s="237" t="s">
        <v>424</v>
      </c>
      <c r="G428" s="237"/>
      <c r="H428" s="237" t="s">
        <v>651</v>
      </c>
      <c r="I428" s="237" t="s">
        <v>652</v>
      </c>
      <c r="J428" s="237" t="s">
        <v>653</v>
      </c>
      <c r="K428" s="237"/>
      <c r="L428" s="237" t="s">
        <v>651</v>
      </c>
      <c r="M428" s="237" t="s">
        <v>652</v>
      </c>
      <c r="N428" s="237" t="s">
        <v>653</v>
      </c>
      <c r="O428" s="237"/>
      <c r="P428" s="237" t="s">
        <v>651</v>
      </c>
      <c r="Q428" s="237" t="s">
        <v>652</v>
      </c>
      <c r="R428" s="237" t="s">
        <v>653</v>
      </c>
      <c r="S428" s="237"/>
      <c r="T428" s="237" t="s">
        <v>651</v>
      </c>
      <c r="U428" s="237" t="s">
        <v>652</v>
      </c>
      <c r="V428" s="237" t="s">
        <v>653</v>
      </c>
      <c r="W428" s="237"/>
      <c r="X428" s="237" t="s">
        <v>651</v>
      </c>
      <c r="Y428" s="237" t="s">
        <v>652</v>
      </c>
      <c r="Z428" s="237" t="s">
        <v>653</v>
      </c>
      <c r="AA428" s="237"/>
      <c r="AB428" s="237" t="s">
        <v>403</v>
      </c>
      <c r="AC428" s="237" t="s">
        <v>404</v>
      </c>
      <c r="AD428" s="237" t="s">
        <v>405</v>
      </c>
      <c r="AE428" s="237"/>
      <c r="AF428" s="237"/>
      <c r="AG428" s="237"/>
      <c r="AH428" s="237"/>
      <c r="AI428" s="237"/>
      <c r="AJ428" s="237" t="s">
        <v>641</v>
      </c>
      <c r="AK428" s="237" t="s">
        <v>642</v>
      </c>
      <c r="AL428" s="237" t="s">
        <v>643</v>
      </c>
      <c r="AM428" s="237"/>
      <c r="AN428" s="237" t="s">
        <v>651</v>
      </c>
      <c r="AO428" s="237" t="s">
        <v>652</v>
      </c>
      <c r="AP428" s="237" t="s">
        <v>653</v>
      </c>
      <c r="AQ428" s="237"/>
      <c r="AR428" s="237" t="s">
        <v>651</v>
      </c>
      <c r="AS428" s="237" t="s">
        <v>652</v>
      </c>
      <c r="AT428" s="237" t="s">
        <v>653</v>
      </c>
    </row>
    <row r="429" spans="1:46" ht="12.75">
      <c r="A429" s="237" t="s">
        <v>408</v>
      </c>
      <c r="B429" s="237" t="s">
        <v>409</v>
      </c>
      <c r="C429" s="237" t="s">
        <v>410</v>
      </c>
      <c r="D429" s="237" t="s">
        <v>408</v>
      </c>
      <c r="E429" s="237" t="s">
        <v>409</v>
      </c>
      <c r="F429" s="237" t="s">
        <v>410</v>
      </c>
      <c r="G429" s="237"/>
      <c r="H429" s="237" t="s">
        <v>654</v>
      </c>
      <c r="I429" s="237" t="s">
        <v>655</v>
      </c>
      <c r="J429" s="237" t="s">
        <v>449</v>
      </c>
      <c r="K429" s="237"/>
      <c r="L429" s="237" t="s">
        <v>654</v>
      </c>
      <c r="M429" s="237" t="s">
        <v>655</v>
      </c>
      <c r="N429" s="237" t="s">
        <v>449</v>
      </c>
      <c r="O429" s="237"/>
      <c r="P429" s="237" t="s">
        <v>654</v>
      </c>
      <c r="Q429" s="237" t="s">
        <v>655</v>
      </c>
      <c r="R429" s="237" t="s">
        <v>449</v>
      </c>
      <c r="S429" s="237"/>
      <c r="T429" s="237" t="s">
        <v>654</v>
      </c>
      <c r="U429" s="237" t="s">
        <v>655</v>
      </c>
      <c r="V429" s="237" t="s">
        <v>449</v>
      </c>
      <c r="W429" s="237"/>
      <c r="X429" s="237" t="s">
        <v>654</v>
      </c>
      <c r="Y429" s="237" t="s">
        <v>655</v>
      </c>
      <c r="Z429" s="237" t="s">
        <v>449</v>
      </c>
      <c r="AA429" s="237"/>
      <c r="AB429" s="237" t="s">
        <v>605</v>
      </c>
      <c r="AC429" s="237" t="s">
        <v>606</v>
      </c>
      <c r="AD429" s="237" t="s">
        <v>277</v>
      </c>
      <c r="AE429" s="237"/>
      <c r="AF429" s="237"/>
      <c r="AG429" s="237"/>
      <c r="AH429" s="237"/>
      <c r="AI429" s="237"/>
      <c r="AJ429" s="237" t="s">
        <v>644</v>
      </c>
      <c r="AK429" s="237" t="s">
        <v>645</v>
      </c>
      <c r="AL429" s="237" t="s">
        <v>646</v>
      </c>
      <c r="AM429" s="237"/>
      <c r="AN429" s="237" t="s">
        <v>654</v>
      </c>
      <c r="AO429" s="237" t="s">
        <v>655</v>
      </c>
      <c r="AP429" s="237" t="s">
        <v>449</v>
      </c>
      <c r="AQ429" s="237"/>
      <c r="AR429" s="237" t="s">
        <v>654</v>
      </c>
      <c r="AS429" s="237" t="s">
        <v>655</v>
      </c>
      <c r="AT429" s="237" t="s">
        <v>449</v>
      </c>
    </row>
    <row r="430" spans="1:46" ht="12.75">
      <c r="A430" s="237" t="s">
        <v>411</v>
      </c>
      <c r="B430" s="237" t="s">
        <v>412</v>
      </c>
      <c r="C430" s="237" t="s">
        <v>413</v>
      </c>
      <c r="D430" s="237" t="s">
        <v>411</v>
      </c>
      <c r="E430" s="237" t="s">
        <v>412</v>
      </c>
      <c r="F430" s="237" t="s">
        <v>413</v>
      </c>
      <c r="G430" s="237"/>
      <c r="H430" s="237" t="s">
        <v>656</v>
      </c>
      <c r="I430" s="237" t="s">
        <v>657</v>
      </c>
      <c r="J430" s="237" t="s">
        <v>653</v>
      </c>
      <c r="K430" s="237"/>
      <c r="L430" s="237" t="s">
        <v>656</v>
      </c>
      <c r="M430" s="237" t="s">
        <v>657</v>
      </c>
      <c r="N430" s="237" t="s">
        <v>653</v>
      </c>
      <c r="O430" s="237"/>
      <c r="P430" s="237" t="s">
        <v>656</v>
      </c>
      <c r="Q430" s="237" t="s">
        <v>657</v>
      </c>
      <c r="R430" s="237" t="s">
        <v>653</v>
      </c>
      <c r="S430" s="237"/>
      <c r="T430" s="237" t="s">
        <v>656</v>
      </c>
      <c r="U430" s="237" t="s">
        <v>657</v>
      </c>
      <c r="V430" s="237" t="s">
        <v>653</v>
      </c>
      <c r="W430" s="237"/>
      <c r="X430" s="237" t="s">
        <v>656</v>
      </c>
      <c r="Y430" s="237" t="s">
        <v>657</v>
      </c>
      <c r="Z430" s="237" t="s">
        <v>653</v>
      </c>
      <c r="AA430" s="237"/>
      <c r="AB430" s="237" t="s">
        <v>641</v>
      </c>
      <c r="AC430" s="237" t="s">
        <v>642</v>
      </c>
      <c r="AD430" s="237" t="s">
        <v>643</v>
      </c>
      <c r="AE430" s="237"/>
      <c r="AF430" s="237"/>
      <c r="AG430" s="237"/>
      <c r="AH430" s="237"/>
      <c r="AI430" s="237"/>
      <c r="AJ430" s="237" t="s">
        <v>644</v>
      </c>
      <c r="AK430" s="237" t="s">
        <v>645</v>
      </c>
      <c r="AL430" s="237" t="s">
        <v>646</v>
      </c>
      <c r="AM430" s="237"/>
      <c r="AN430" s="237" t="s">
        <v>656</v>
      </c>
      <c r="AO430" s="237" t="s">
        <v>657</v>
      </c>
      <c r="AP430" s="237" t="s">
        <v>653</v>
      </c>
      <c r="AQ430" s="237"/>
      <c r="AR430" s="237" t="s">
        <v>656</v>
      </c>
      <c r="AS430" s="237" t="s">
        <v>657</v>
      </c>
      <c r="AT430" s="237" t="s">
        <v>653</v>
      </c>
    </row>
    <row r="431" spans="1:46" ht="12.75">
      <c r="A431" s="237" t="s">
        <v>414</v>
      </c>
      <c r="B431" s="237" t="s">
        <v>415</v>
      </c>
      <c r="C431" s="237" t="s">
        <v>405</v>
      </c>
      <c r="D431" s="237" t="s">
        <v>414</v>
      </c>
      <c r="E431" s="237" t="s">
        <v>415</v>
      </c>
      <c r="F431" s="237" t="s">
        <v>405</v>
      </c>
      <c r="G431" s="237"/>
      <c r="H431" s="237" t="s">
        <v>658</v>
      </c>
      <c r="I431" s="237" t="s">
        <v>659</v>
      </c>
      <c r="J431" s="237" t="s">
        <v>653</v>
      </c>
      <c r="K431" s="237"/>
      <c r="L431" s="237" t="s">
        <v>658</v>
      </c>
      <c r="M431" s="237" t="s">
        <v>659</v>
      </c>
      <c r="N431" s="237" t="s">
        <v>653</v>
      </c>
      <c r="O431" s="237"/>
      <c r="P431" s="237" t="s">
        <v>658</v>
      </c>
      <c r="Q431" s="237" t="s">
        <v>659</v>
      </c>
      <c r="R431" s="237" t="s">
        <v>653</v>
      </c>
      <c r="S431" s="237"/>
      <c r="T431" s="237" t="s">
        <v>658</v>
      </c>
      <c r="U431" s="237" t="s">
        <v>659</v>
      </c>
      <c r="V431" s="237" t="s">
        <v>653</v>
      </c>
      <c r="W431" s="237"/>
      <c r="X431" s="237" t="s">
        <v>658</v>
      </c>
      <c r="Y431" s="237" t="s">
        <v>659</v>
      </c>
      <c r="Z431" s="237" t="s">
        <v>653</v>
      </c>
      <c r="AA431" s="237"/>
      <c r="AB431" s="237" t="s">
        <v>644</v>
      </c>
      <c r="AC431" s="237" t="s">
        <v>645</v>
      </c>
      <c r="AD431" s="237" t="s">
        <v>646</v>
      </c>
      <c r="AE431" s="237"/>
      <c r="AF431" s="237"/>
      <c r="AG431" s="237"/>
      <c r="AH431" s="237"/>
      <c r="AI431" s="237"/>
      <c r="AJ431" s="237" t="s">
        <v>324</v>
      </c>
      <c r="AK431" s="237" t="s">
        <v>325</v>
      </c>
      <c r="AL431" s="237" t="s">
        <v>292</v>
      </c>
      <c r="AM431" s="237"/>
      <c r="AN431" s="237" t="s">
        <v>658</v>
      </c>
      <c r="AO431" s="237" t="s">
        <v>659</v>
      </c>
      <c r="AP431" s="237" t="s">
        <v>653</v>
      </c>
      <c r="AQ431" s="237"/>
      <c r="AR431" s="237" t="s">
        <v>658</v>
      </c>
      <c r="AS431" s="237" t="s">
        <v>659</v>
      </c>
      <c r="AT431" s="237" t="s">
        <v>653</v>
      </c>
    </row>
    <row r="432" spans="1:46" ht="12.75">
      <c r="A432" s="237" t="s">
        <v>416</v>
      </c>
      <c r="B432" s="237" t="s">
        <v>417</v>
      </c>
      <c r="C432" s="237" t="s">
        <v>418</v>
      </c>
      <c r="D432" s="237" t="s">
        <v>416</v>
      </c>
      <c r="E432" s="237" t="s">
        <v>417</v>
      </c>
      <c r="F432" s="237" t="s">
        <v>418</v>
      </c>
      <c r="G432" s="237"/>
      <c r="H432" s="237" t="s">
        <v>660</v>
      </c>
      <c r="I432" s="237" t="s">
        <v>661</v>
      </c>
      <c r="J432" s="237" t="s">
        <v>653</v>
      </c>
      <c r="K432" s="237"/>
      <c r="L432" s="237" t="s">
        <v>660</v>
      </c>
      <c r="M432" s="237" t="s">
        <v>661</v>
      </c>
      <c r="N432" s="237" t="s">
        <v>653</v>
      </c>
      <c r="O432" s="237"/>
      <c r="P432" s="237" t="s">
        <v>660</v>
      </c>
      <c r="Q432" s="237" t="s">
        <v>661</v>
      </c>
      <c r="R432" s="237" t="s">
        <v>653</v>
      </c>
      <c r="S432" s="237"/>
      <c r="T432" s="237" t="s">
        <v>660</v>
      </c>
      <c r="U432" s="237" t="s">
        <v>661</v>
      </c>
      <c r="V432" s="237" t="s">
        <v>653</v>
      </c>
      <c r="W432" s="237"/>
      <c r="X432" s="237" t="s">
        <v>660</v>
      </c>
      <c r="Y432" s="237" t="s">
        <v>661</v>
      </c>
      <c r="Z432" s="237" t="s">
        <v>653</v>
      </c>
      <c r="AA432" s="237"/>
      <c r="AB432" s="237" t="s">
        <v>324</v>
      </c>
      <c r="AC432" s="237" t="s">
        <v>325</v>
      </c>
      <c r="AD432" s="237" t="s">
        <v>292</v>
      </c>
      <c r="AE432" s="237"/>
      <c r="AF432" s="237"/>
      <c r="AG432" s="237"/>
      <c r="AH432" s="237"/>
      <c r="AI432" s="237"/>
      <c r="AJ432" s="237" t="s">
        <v>324</v>
      </c>
      <c r="AK432" s="237" t="s">
        <v>325</v>
      </c>
      <c r="AL432" s="237" t="s">
        <v>292</v>
      </c>
      <c r="AM432" s="237"/>
      <c r="AN432" s="237" t="s">
        <v>660</v>
      </c>
      <c r="AO432" s="237" t="s">
        <v>661</v>
      </c>
      <c r="AP432" s="237" t="s">
        <v>653</v>
      </c>
      <c r="AQ432" s="237"/>
      <c r="AR432" s="237" t="s">
        <v>660</v>
      </c>
      <c r="AS432" s="237" t="s">
        <v>661</v>
      </c>
      <c r="AT432" s="237" t="s">
        <v>653</v>
      </c>
    </row>
    <row r="433" spans="1:46" ht="12.75">
      <c r="A433" s="237" t="s">
        <v>419</v>
      </c>
      <c r="B433" s="237" t="s">
        <v>420</v>
      </c>
      <c r="C433" s="237" t="s">
        <v>421</v>
      </c>
      <c r="D433" s="237" t="s">
        <v>419</v>
      </c>
      <c r="E433" s="237" t="s">
        <v>420</v>
      </c>
      <c r="F433" s="237" t="s">
        <v>421</v>
      </c>
      <c r="G433" s="237"/>
      <c r="H433" s="237" t="s">
        <v>662</v>
      </c>
      <c r="I433" s="237" t="s">
        <v>663</v>
      </c>
      <c r="J433" s="237" t="s">
        <v>664</v>
      </c>
      <c r="K433" s="237"/>
      <c r="L433" s="237" t="s">
        <v>662</v>
      </c>
      <c r="M433" s="237" t="s">
        <v>663</v>
      </c>
      <c r="N433" s="237" t="s">
        <v>664</v>
      </c>
      <c r="O433" s="237"/>
      <c r="P433" s="237" t="s">
        <v>662</v>
      </c>
      <c r="Q433" s="237" t="s">
        <v>663</v>
      </c>
      <c r="R433" s="237" t="s">
        <v>664</v>
      </c>
      <c r="S433" s="237"/>
      <c r="T433" s="237" t="s">
        <v>662</v>
      </c>
      <c r="U433" s="237" t="s">
        <v>663</v>
      </c>
      <c r="V433" s="237" t="s">
        <v>664</v>
      </c>
      <c r="W433" s="237"/>
      <c r="X433" s="237" t="s">
        <v>662</v>
      </c>
      <c r="Y433" s="237" t="s">
        <v>663</v>
      </c>
      <c r="Z433" s="237" t="s">
        <v>664</v>
      </c>
      <c r="AA433" s="237"/>
      <c r="AB433" s="237" t="s">
        <v>324</v>
      </c>
      <c r="AC433" s="237" t="s">
        <v>325</v>
      </c>
      <c r="AD433" s="237" t="s">
        <v>292</v>
      </c>
      <c r="AE433" s="237"/>
      <c r="AF433" s="237"/>
      <c r="AG433" s="237"/>
      <c r="AH433" s="237"/>
      <c r="AI433" s="237"/>
      <c r="AJ433" s="237" t="s">
        <v>647</v>
      </c>
      <c r="AK433" s="237" t="s">
        <v>648</v>
      </c>
      <c r="AL433" s="237" t="s">
        <v>646</v>
      </c>
      <c r="AM433" s="237"/>
      <c r="AN433" s="237" t="s">
        <v>662</v>
      </c>
      <c r="AO433" s="237" t="s">
        <v>663</v>
      </c>
      <c r="AP433" s="237" t="s">
        <v>664</v>
      </c>
      <c r="AQ433" s="237"/>
      <c r="AR433" s="237" t="s">
        <v>662</v>
      </c>
      <c r="AS433" s="237" t="s">
        <v>663</v>
      </c>
      <c r="AT433" s="237" t="s">
        <v>664</v>
      </c>
    </row>
    <row r="434" spans="1:46" ht="12.75">
      <c r="A434" s="237" t="s">
        <v>716</v>
      </c>
      <c r="B434" s="237" t="s">
        <v>518</v>
      </c>
      <c r="C434" s="237" t="s">
        <v>717</v>
      </c>
      <c r="D434" s="237" t="s">
        <v>716</v>
      </c>
      <c r="E434" s="237" t="s">
        <v>518</v>
      </c>
      <c r="F434" s="237" t="s">
        <v>717</v>
      </c>
      <c r="G434" s="237"/>
      <c r="H434" s="237" t="s">
        <v>422</v>
      </c>
      <c r="I434" s="237" t="s">
        <v>423</v>
      </c>
      <c r="J434" s="237" t="s">
        <v>424</v>
      </c>
      <c r="K434" s="237"/>
      <c r="L434" s="237" t="s">
        <v>422</v>
      </c>
      <c r="M434" s="237" t="s">
        <v>423</v>
      </c>
      <c r="N434" s="237" t="s">
        <v>424</v>
      </c>
      <c r="O434" s="237"/>
      <c r="P434" s="237" t="s">
        <v>422</v>
      </c>
      <c r="Q434" s="237" t="s">
        <v>423</v>
      </c>
      <c r="R434" s="237" t="s">
        <v>424</v>
      </c>
      <c r="S434" s="237"/>
      <c r="T434" s="237" t="s">
        <v>758</v>
      </c>
      <c r="U434" s="237" t="s">
        <v>273</v>
      </c>
      <c r="V434" s="237" t="s">
        <v>274</v>
      </c>
      <c r="W434" s="237"/>
      <c r="X434" s="237" t="s">
        <v>758</v>
      </c>
      <c r="Y434" s="237" t="s">
        <v>273</v>
      </c>
      <c r="Z434" s="237" t="s">
        <v>274</v>
      </c>
      <c r="AA434" s="237"/>
      <c r="AB434" s="237" t="s">
        <v>647</v>
      </c>
      <c r="AC434" s="237" t="s">
        <v>648</v>
      </c>
      <c r="AD434" s="237" t="s">
        <v>646</v>
      </c>
      <c r="AE434" s="237"/>
      <c r="AF434" s="237"/>
      <c r="AG434" s="237"/>
      <c r="AH434" s="237"/>
      <c r="AI434" s="237"/>
      <c r="AJ434" s="237" t="s">
        <v>647</v>
      </c>
      <c r="AK434" s="237" t="s">
        <v>648</v>
      </c>
      <c r="AL434" s="237" t="s">
        <v>646</v>
      </c>
      <c r="AM434" s="237"/>
      <c r="AN434" s="237" t="s">
        <v>422</v>
      </c>
      <c r="AO434" s="237" t="s">
        <v>423</v>
      </c>
      <c r="AP434" s="237" t="s">
        <v>424</v>
      </c>
      <c r="AQ434" s="237"/>
      <c r="AR434" s="237" t="s">
        <v>422</v>
      </c>
      <c r="AS434" s="237" t="s">
        <v>423</v>
      </c>
      <c r="AT434" s="237" t="s">
        <v>424</v>
      </c>
    </row>
    <row r="435" spans="1:46" ht="12.75">
      <c r="A435" s="237" t="s">
        <v>718</v>
      </c>
      <c r="B435" s="237" t="s">
        <v>432</v>
      </c>
      <c r="C435" s="237" t="s">
        <v>719</v>
      </c>
      <c r="D435" s="237" t="s">
        <v>718</v>
      </c>
      <c r="E435" s="237" t="s">
        <v>432</v>
      </c>
      <c r="F435" s="237" t="s">
        <v>719</v>
      </c>
      <c r="G435" s="237"/>
      <c r="H435" s="237" t="s">
        <v>665</v>
      </c>
      <c r="I435" s="237" t="s">
        <v>666</v>
      </c>
      <c r="J435" s="237" t="s">
        <v>405</v>
      </c>
      <c r="K435" s="237"/>
      <c r="L435" s="237" t="s">
        <v>665</v>
      </c>
      <c r="M435" s="237" t="s">
        <v>666</v>
      </c>
      <c r="N435" s="237" t="s">
        <v>405</v>
      </c>
      <c r="O435" s="237"/>
      <c r="P435" s="237" t="s">
        <v>665</v>
      </c>
      <c r="Q435" s="237" t="s">
        <v>666</v>
      </c>
      <c r="R435" s="237" t="s">
        <v>405</v>
      </c>
      <c r="S435" s="237"/>
      <c r="T435" s="237" t="s">
        <v>665</v>
      </c>
      <c r="U435" s="237" t="s">
        <v>666</v>
      </c>
      <c r="V435" s="237" t="s">
        <v>405</v>
      </c>
      <c r="W435" s="237"/>
      <c r="X435" s="237" t="s">
        <v>665</v>
      </c>
      <c r="Y435" s="237" t="s">
        <v>666</v>
      </c>
      <c r="Z435" s="237" t="s">
        <v>405</v>
      </c>
      <c r="AA435" s="237"/>
      <c r="AB435" s="237" t="s">
        <v>649</v>
      </c>
      <c r="AC435" s="237" t="s">
        <v>650</v>
      </c>
      <c r="AD435" s="237" t="s">
        <v>646</v>
      </c>
      <c r="AE435" s="237"/>
      <c r="AF435" s="237"/>
      <c r="AG435" s="237"/>
      <c r="AH435" s="237"/>
      <c r="AI435" s="237"/>
      <c r="AJ435" s="237" t="s">
        <v>649</v>
      </c>
      <c r="AK435" s="237" t="s">
        <v>650</v>
      </c>
      <c r="AL435" s="237" t="s">
        <v>646</v>
      </c>
      <c r="AM435" s="237"/>
      <c r="AN435" s="237" t="s">
        <v>665</v>
      </c>
      <c r="AO435" s="237" t="s">
        <v>666</v>
      </c>
      <c r="AP435" s="237" t="s">
        <v>405</v>
      </c>
      <c r="AQ435" s="237"/>
      <c r="AR435" s="237" t="s">
        <v>665</v>
      </c>
      <c r="AS435" s="237" t="s">
        <v>666</v>
      </c>
      <c r="AT435" s="237" t="s">
        <v>405</v>
      </c>
    </row>
    <row r="436" spans="1:46" ht="12.75">
      <c r="A436" s="237" t="s">
        <v>425</v>
      </c>
      <c r="B436" s="237" t="s">
        <v>426</v>
      </c>
      <c r="C436" s="237" t="s">
        <v>427</v>
      </c>
      <c r="D436" s="237" t="s">
        <v>425</v>
      </c>
      <c r="E436" s="237" t="s">
        <v>426</v>
      </c>
      <c r="F436" s="237" t="s">
        <v>427</v>
      </c>
      <c r="G436" s="237"/>
      <c r="H436" s="237" t="s">
        <v>667</v>
      </c>
      <c r="I436" s="237" t="s">
        <v>668</v>
      </c>
      <c r="J436" s="237" t="s">
        <v>653</v>
      </c>
      <c r="K436" s="237"/>
      <c r="L436" s="237" t="s">
        <v>667</v>
      </c>
      <c r="M436" s="237" t="s">
        <v>668</v>
      </c>
      <c r="N436" s="237" t="s">
        <v>653</v>
      </c>
      <c r="O436" s="237"/>
      <c r="P436" s="237" t="s">
        <v>667</v>
      </c>
      <c r="Q436" s="237" t="s">
        <v>668</v>
      </c>
      <c r="R436" s="237" t="s">
        <v>653</v>
      </c>
      <c r="S436" s="237"/>
      <c r="T436" s="237" t="s">
        <v>667</v>
      </c>
      <c r="U436" s="237" t="s">
        <v>668</v>
      </c>
      <c r="V436" s="237" t="s">
        <v>653</v>
      </c>
      <c r="W436" s="237"/>
      <c r="X436" s="237" t="s">
        <v>667</v>
      </c>
      <c r="Y436" s="237" t="s">
        <v>668</v>
      </c>
      <c r="Z436" s="237" t="s">
        <v>653</v>
      </c>
      <c r="AA436" s="237"/>
      <c r="AB436" s="237" t="s">
        <v>651</v>
      </c>
      <c r="AC436" s="237" t="s">
        <v>652</v>
      </c>
      <c r="AD436" s="237" t="s">
        <v>653</v>
      </c>
      <c r="AE436" s="237"/>
      <c r="AF436" s="237"/>
      <c r="AG436" s="237"/>
      <c r="AH436" s="237"/>
      <c r="AI436" s="237"/>
      <c r="AJ436" s="237" t="s">
        <v>649</v>
      </c>
      <c r="AK436" s="237" t="s">
        <v>650</v>
      </c>
      <c r="AL436" s="237" t="s">
        <v>646</v>
      </c>
      <c r="AM436" s="237"/>
      <c r="AN436" s="237" t="s">
        <v>667</v>
      </c>
      <c r="AO436" s="237" t="s">
        <v>668</v>
      </c>
      <c r="AP436" s="237" t="s">
        <v>653</v>
      </c>
      <c r="AQ436" s="237"/>
      <c r="AR436" s="237" t="s">
        <v>667</v>
      </c>
      <c r="AS436" s="237" t="s">
        <v>668</v>
      </c>
      <c r="AT436" s="237" t="s">
        <v>653</v>
      </c>
    </row>
    <row r="437" spans="1:46" ht="12.75">
      <c r="A437" s="237" t="s">
        <v>428</v>
      </c>
      <c r="B437" s="237" t="s">
        <v>429</v>
      </c>
      <c r="C437" s="237" t="s">
        <v>430</v>
      </c>
      <c r="D437" s="237" t="s">
        <v>428</v>
      </c>
      <c r="E437" s="237" t="s">
        <v>429</v>
      </c>
      <c r="F437" s="237" t="s">
        <v>430</v>
      </c>
      <c r="G437" s="237"/>
      <c r="H437" s="237" t="s">
        <v>326</v>
      </c>
      <c r="I437" s="237" t="s">
        <v>327</v>
      </c>
      <c r="J437" s="237" t="s">
        <v>328</v>
      </c>
      <c r="K437" s="237"/>
      <c r="L437" s="237" t="s">
        <v>326</v>
      </c>
      <c r="M437" s="237" t="s">
        <v>327</v>
      </c>
      <c r="N437" s="237" t="s">
        <v>328</v>
      </c>
      <c r="O437" s="237"/>
      <c r="P437" s="237" t="s">
        <v>326</v>
      </c>
      <c r="Q437" s="237" t="s">
        <v>327</v>
      </c>
      <c r="R437" s="237" t="s">
        <v>328</v>
      </c>
      <c r="S437" s="237"/>
      <c r="T437" s="237" t="s">
        <v>431</v>
      </c>
      <c r="U437" s="237" t="s">
        <v>432</v>
      </c>
      <c r="V437" s="237" t="s">
        <v>360</v>
      </c>
      <c r="W437" s="237"/>
      <c r="X437" s="237" t="s">
        <v>431</v>
      </c>
      <c r="Y437" s="237" t="s">
        <v>432</v>
      </c>
      <c r="Z437" s="237" t="s">
        <v>360</v>
      </c>
      <c r="AA437" s="237"/>
      <c r="AB437" s="237" t="s">
        <v>654</v>
      </c>
      <c r="AC437" s="237" t="s">
        <v>655</v>
      </c>
      <c r="AD437" s="237" t="s">
        <v>449</v>
      </c>
      <c r="AE437" s="237"/>
      <c r="AF437" s="237"/>
      <c r="AG437" s="237"/>
      <c r="AH437" s="237"/>
      <c r="AI437" s="237"/>
      <c r="AJ437" s="237" t="s">
        <v>651</v>
      </c>
      <c r="AK437" s="237" t="s">
        <v>652</v>
      </c>
      <c r="AL437" s="237" t="s">
        <v>653</v>
      </c>
      <c r="AM437" s="237"/>
      <c r="AN437" s="237" t="s">
        <v>326</v>
      </c>
      <c r="AO437" s="237" t="s">
        <v>327</v>
      </c>
      <c r="AP437" s="237" t="s">
        <v>328</v>
      </c>
      <c r="AQ437" s="237"/>
      <c r="AR437" s="237" t="s">
        <v>326</v>
      </c>
      <c r="AS437" s="237" t="s">
        <v>327</v>
      </c>
      <c r="AT437" s="237" t="s">
        <v>328</v>
      </c>
    </row>
    <row r="438" spans="1:46" ht="12.75">
      <c r="A438" s="237" t="s">
        <v>431</v>
      </c>
      <c r="B438" s="237" t="s">
        <v>432</v>
      </c>
      <c r="C438" s="237" t="s">
        <v>360</v>
      </c>
      <c r="D438" s="237" t="s">
        <v>431</v>
      </c>
      <c r="E438" s="237" t="s">
        <v>432</v>
      </c>
      <c r="F438" s="237" t="s">
        <v>360</v>
      </c>
      <c r="G438" s="237"/>
      <c r="H438" s="237" t="s">
        <v>332</v>
      </c>
      <c r="I438" s="237" t="s">
        <v>330</v>
      </c>
      <c r="J438" s="237" t="s">
        <v>280</v>
      </c>
      <c r="K438" s="237"/>
      <c r="L438" s="237" t="s">
        <v>332</v>
      </c>
      <c r="M438" s="237" t="s">
        <v>330</v>
      </c>
      <c r="N438" s="237" t="s">
        <v>280</v>
      </c>
      <c r="O438" s="237"/>
      <c r="P438" s="237" t="s">
        <v>332</v>
      </c>
      <c r="Q438" s="237" t="s">
        <v>330</v>
      </c>
      <c r="R438" s="237" t="s">
        <v>280</v>
      </c>
      <c r="S438" s="237"/>
      <c r="T438" s="237" t="s">
        <v>778</v>
      </c>
      <c r="U438" s="237" t="s">
        <v>608</v>
      </c>
      <c r="V438" s="237" t="s">
        <v>519</v>
      </c>
      <c r="W438" s="237"/>
      <c r="X438" s="237" t="s">
        <v>778</v>
      </c>
      <c r="Y438" s="237" t="s">
        <v>608</v>
      </c>
      <c r="Z438" s="237" t="s">
        <v>519</v>
      </c>
      <c r="AA438" s="237"/>
      <c r="AB438" s="237" t="s">
        <v>654</v>
      </c>
      <c r="AC438" s="237" t="s">
        <v>655</v>
      </c>
      <c r="AD438" s="237" t="s">
        <v>449</v>
      </c>
      <c r="AE438" s="237"/>
      <c r="AF438" s="237"/>
      <c r="AG438" s="237"/>
      <c r="AH438" s="237"/>
      <c r="AI438" s="237"/>
      <c r="AJ438" s="237" t="s">
        <v>651</v>
      </c>
      <c r="AK438" s="237" t="s">
        <v>652</v>
      </c>
      <c r="AL438" s="237" t="s">
        <v>653</v>
      </c>
      <c r="AM438" s="237"/>
      <c r="AN438" s="237" t="s">
        <v>332</v>
      </c>
      <c r="AO438" s="237" t="s">
        <v>330</v>
      </c>
      <c r="AP438" s="237" t="s">
        <v>280</v>
      </c>
      <c r="AQ438" s="237"/>
      <c r="AR438" s="237" t="s">
        <v>332</v>
      </c>
      <c r="AS438" s="237" t="s">
        <v>330</v>
      </c>
      <c r="AT438" s="237" t="s">
        <v>280</v>
      </c>
    </row>
    <row r="439" spans="1:46" ht="12.75">
      <c r="A439" s="237" t="s">
        <v>433</v>
      </c>
      <c r="B439" s="237" t="s">
        <v>434</v>
      </c>
      <c r="C439" s="237" t="s">
        <v>435</v>
      </c>
      <c r="D439" s="237" t="s">
        <v>433</v>
      </c>
      <c r="E439" s="237" t="s">
        <v>434</v>
      </c>
      <c r="F439" s="237" t="s">
        <v>435</v>
      </c>
      <c r="G439" s="237"/>
      <c r="H439" s="237" t="s">
        <v>329</v>
      </c>
      <c r="I439" s="237" t="s">
        <v>330</v>
      </c>
      <c r="J439" s="237" t="s">
        <v>331</v>
      </c>
      <c r="K439" s="237"/>
      <c r="L439" s="237" t="s">
        <v>329</v>
      </c>
      <c r="M439" s="237" t="s">
        <v>330</v>
      </c>
      <c r="N439" s="237" t="s">
        <v>331</v>
      </c>
      <c r="O439" s="237"/>
      <c r="P439" s="237" t="s">
        <v>329</v>
      </c>
      <c r="Q439" s="237" t="s">
        <v>330</v>
      </c>
      <c r="R439" s="237" t="s">
        <v>331</v>
      </c>
      <c r="S439" s="237"/>
      <c r="T439" s="237" t="s">
        <v>275</v>
      </c>
      <c r="U439" s="237" t="s">
        <v>276</v>
      </c>
      <c r="V439" s="237" t="s">
        <v>277</v>
      </c>
      <c r="W439" s="237"/>
      <c r="X439" s="237" t="s">
        <v>275</v>
      </c>
      <c r="Y439" s="237" t="s">
        <v>276</v>
      </c>
      <c r="Z439" s="237" t="s">
        <v>277</v>
      </c>
      <c r="AA439" s="237"/>
      <c r="AB439" s="237" t="s">
        <v>656</v>
      </c>
      <c r="AC439" s="237" t="s">
        <v>657</v>
      </c>
      <c r="AD439" s="237" t="s">
        <v>653</v>
      </c>
      <c r="AE439" s="237"/>
      <c r="AF439" s="237"/>
      <c r="AG439" s="237"/>
      <c r="AH439" s="237"/>
      <c r="AI439" s="237"/>
      <c r="AJ439" s="237" t="s">
        <v>654</v>
      </c>
      <c r="AK439" s="237" t="s">
        <v>655</v>
      </c>
      <c r="AL439" s="237" t="s">
        <v>449</v>
      </c>
      <c r="AM439" s="237"/>
      <c r="AN439" s="237" t="s">
        <v>329</v>
      </c>
      <c r="AO439" s="237" t="s">
        <v>330</v>
      </c>
      <c r="AP439" s="237" t="s">
        <v>331</v>
      </c>
      <c r="AQ439" s="237"/>
      <c r="AR439" s="237" t="s">
        <v>329</v>
      </c>
      <c r="AS439" s="237" t="s">
        <v>330</v>
      </c>
      <c r="AT439" s="237" t="s">
        <v>331</v>
      </c>
    </row>
    <row r="440" spans="1:46" ht="12.75">
      <c r="A440" s="237" t="s">
        <v>436</v>
      </c>
      <c r="B440" s="237" t="s">
        <v>437</v>
      </c>
      <c r="C440" s="237" t="s">
        <v>391</v>
      </c>
      <c r="D440" s="237" t="s">
        <v>436</v>
      </c>
      <c r="E440" s="237" t="s">
        <v>437</v>
      </c>
      <c r="F440" s="237" t="s">
        <v>391</v>
      </c>
      <c r="G440" s="237"/>
      <c r="H440" s="237" t="s">
        <v>669</v>
      </c>
      <c r="I440" s="237" t="s">
        <v>610</v>
      </c>
      <c r="J440" s="237" t="s">
        <v>670</v>
      </c>
      <c r="K440" s="237"/>
      <c r="L440" s="237" t="s">
        <v>669</v>
      </c>
      <c r="M440" s="237" t="s">
        <v>610</v>
      </c>
      <c r="N440" s="237" t="s">
        <v>670</v>
      </c>
      <c r="O440" s="237"/>
      <c r="P440" s="237" t="s">
        <v>669</v>
      </c>
      <c r="Q440" s="237" t="s">
        <v>610</v>
      </c>
      <c r="R440" s="237" t="s">
        <v>670</v>
      </c>
      <c r="S440" s="237"/>
      <c r="T440" s="237" t="s">
        <v>275</v>
      </c>
      <c r="U440" s="237" t="s">
        <v>276</v>
      </c>
      <c r="V440" s="237" t="s">
        <v>277</v>
      </c>
      <c r="W440" s="237"/>
      <c r="X440" s="237" t="s">
        <v>275</v>
      </c>
      <c r="Y440" s="237" t="s">
        <v>276</v>
      </c>
      <c r="Z440" s="237" t="s">
        <v>277</v>
      </c>
      <c r="AA440" s="237"/>
      <c r="AB440" s="237" t="s">
        <v>658</v>
      </c>
      <c r="AC440" s="237" t="s">
        <v>659</v>
      </c>
      <c r="AD440" s="237" t="s">
        <v>653</v>
      </c>
      <c r="AE440" s="237"/>
      <c r="AF440" s="237"/>
      <c r="AG440" s="237"/>
      <c r="AH440" s="237"/>
      <c r="AI440" s="237"/>
      <c r="AJ440" s="237" t="s">
        <v>654</v>
      </c>
      <c r="AK440" s="237" t="s">
        <v>655</v>
      </c>
      <c r="AL440" s="237" t="s">
        <v>449</v>
      </c>
      <c r="AM440" s="237"/>
      <c r="AN440" s="237" t="s">
        <v>669</v>
      </c>
      <c r="AO440" s="237" t="s">
        <v>610</v>
      </c>
      <c r="AP440" s="237" t="s">
        <v>670</v>
      </c>
      <c r="AQ440" s="237"/>
      <c r="AR440" s="237" t="s">
        <v>669</v>
      </c>
      <c r="AS440" s="237" t="s">
        <v>610</v>
      </c>
      <c r="AT440" s="237" t="s">
        <v>670</v>
      </c>
    </row>
    <row r="441" spans="1:46" ht="12.75">
      <c r="A441" s="237" t="s">
        <v>438</v>
      </c>
      <c r="B441" s="237" t="s">
        <v>439</v>
      </c>
      <c r="C441" s="237" t="s">
        <v>338</v>
      </c>
      <c r="D441" s="237" t="s">
        <v>438</v>
      </c>
      <c r="E441" s="237" t="s">
        <v>439</v>
      </c>
      <c r="F441" s="237" t="s">
        <v>338</v>
      </c>
      <c r="G441" s="237"/>
      <c r="H441" s="237" t="s">
        <v>333</v>
      </c>
      <c r="I441" s="237" t="s">
        <v>334</v>
      </c>
      <c r="J441" s="237" t="s">
        <v>335</v>
      </c>
      <c r="K441" s="237"/>
      <c r="L441" s="237" t="s">
        <v>333</v>
      </c>
      <c r="M441" s="237" t="s">
        <v>334</v>
      </c>
      <c r="N441" s="237" t="s">
        <v>335</v>
      </c>
      <c r="O441" s="237"/>
      <c r="P441" s="237" t="s">
        <v>333</v>
      </c>
      <c r="Q441" s="237" t="s">
        <v>334</v>
      </c>
      <c r="R441" s="237" t="s">
        <v>335</v>
      </c>
      <c r="S441" s="237"/>
      <c r="T441" s="237" t="s">
        <v>326</v>
      </c>
      <c r="U441" s="237" t="s">
        <v>327</v>
      </c>
      <c r="V441" s="237" t="s">
        <v>328</v>
      </c>
      <c r="W441" s="237"/>
      <c r="X441" s="237" t="s">
        <v>326</v>
      </c>
      <c r="Y441" s="237" t="s">
        <v>327</v>
      </c>
      <c r="Z441" s="237" t="s">
        <v>328</v>
      </c>
      <c r="AA441" s="237"/>
      <c r="AB441" s="237" t="s">
        <v>660</v>
      </c>
      <c r="AC441" s="237" t="s">
        <v>661</v>
      </c>
      <c r="AD441" s="237" t="s">
        <v>653</v>
      </c>
      <c r="AE441" s="237"/>
      <c r="AF441" s="237"/>
      <c r="AG441" s="237"/>
      <c r="AH441" s="237"/>
      <c r="AI441" s="237"/>
      <c r="AJ441" s="237" t="s">
        <v>656</v>
      </c>
      <c r="AK441" s="237" t="s">
        <v>657</v>
      </c>
      <c r="AL441" s="237" t="s">
        <v>653</v>
      </c>
      <c r="AM441" s="237"/>
      <c r="AN441" s="237" t="s">
        <v>333</v>
      </c>
      <c r="AO441" s="237" t="s">
        <v>334</v>
      </c>
      <c r="AP441" s="237" t="s">
        <v>335</v>
      </c>
      <c r="AQ441" s="237"/>
      <c r="AR441" s="237" t="s">
        <v>333</v>
      </c>
      <c r="AS441" s="237" t="s">
        <v>334</v>
      </c>
      <c r="AT441" s="237" t="s">
        <v>335</v>
      </c>
    </row>
    <row r="442" spans="1:46" ht="12.75">
      <c r="A442" s="237" t="s">
        <v>440</v>
      </c>
      <c r="B442" s="237" t="s">
        <v>441</v>
      </c>
      <c r="C442" s="237" t="s">
        <v>284</v>
      </c>
      <c r="D442" s="237" t="s">
        <v>440</v>
      </c>
      <c r="E442" s="237" t="s">
        <v>441</v>
      </c>
      <c r="F442" s="237" t="s">
        <v>284</v>
      </c>
      <c r="G442" s="237"/>
      <c r="H442" s="237" t="s">
        <v>671</v>
      </c>
      <c r="I442" s="237" t="s">
        <v>672</v>
      </c>
      <c r="J442" s="237" t="s">
        <v>673</v>
      </c>
      <c r="K442" s="237"/>
      <c r="L442" s="237" t="s">
        <v>671</v>
      </c>
      <c r="M442" s="237" t="s">
        <v>672</v>
      </c>
      <c r="N442" s="237" t="s">
        <v>673</v>
      </c>
      <c r="O442" s="237"/>
      <c r="P442" s="237" t="s">
        <v>671</v>
      </c>
      <c r="Q442" s="237" t="s">
        <v>672</v>
      </c>
      <c r="R442" s="237" t="s">
        <v>673</v>
      </c>
      <c r="S442" s="237"/>
      <c r="T442" s="237" t="s">
        <v>278</v>
      </c>
      <c r="U442" s="237" t="s">
        <v>279</v>
      </c>
      <c r="V442" s="237" t="s">
        <v>280</v>
      </c>
      <c r="W442" s="237"/>
      <c r="X442" s="237" t="s">
        <v>278</v>
      </c>
      <c r="Y442" s="237" t="s">
        <v>279</v>
      </c>
      <c r="Z442" s="237" t="s">
        <v>280</v>
      </c>
      <c r="AA442" s="237"/>
      <c r="AB442" s="237" t="s">
        <v>662</v>
      </c>
      <c r="AC442" s="237" t="s">
        <v>663</v>
      </c>
      <c r="AD442" s="237" t="s">
        <v>664</v>
      </c>
      <c r="AE442" s="237"/>
      <c r="AF442" s="237"/>
      <c r="AG442" s="237"/>
      <c r="AH442" s="237"/>
      <c r="AI442" s="237"/>
      <c r="AJ442" s="237" t="s">
        <v>656</v>
      </c>
      <c r="AK442" s="237" t="s">
        <v>657</v>
      </c>
      <c r="AL442" s="237" t="s">
        <v>653</v>
      </c>
      <c r="AM442" s="237"/>
      <c r="AN442" s="237" t="s">
        <v>671</v>
      </c>
      <c r="AO442" s="237" t="s">
        <v>672</v>
      </c>
      <c r="AP442" s="237" t="s">
        <v>673</v>
      </c>
      <c r="AQ442" s="237"/>
      <c r="AR442" s="237" t="s">
        <v>671</v>
      </c>
      <c r="AS442" s="237" t="s">
        <v>672</v>
      </c>
      <c r="AT442" s="237" t="s">
        <v>673</v>
      </c>
    </row>
    <row r="443" spans="1:46" ht="12.75">
      <c r="A443" s="237" t="s">
        <v>633</v>
      </c>
      <c r="B443" s="237" t="s">
        <v>634</v>
      </c>
      <c r="C443" s="237" t="s">
        <v>635</v>
      </c>
      <c r="D443" s="237" t="s">
        <v>633</v>
      </c>
      <c r="E443" s="237" t="s">
        <v>634</v>
      </c>
      <c r="F443" s="237" t="s">
        <v>635</v>
      </c>
      <c r="G443" s="237"/>
      <c r="H443" s="237" t="s">
        <v>336</v>
      </c>
      <c r="I443" s="237" t="s">
        <v>337</v>
      </c>
      <c r="J443" s="237" t="s">
        <v>338</v>
      </c>
      <c r="K443" s="237"/>
      <c r="L443" s="237" t="s">
        <v>336</v>
      </c>
      <c r="M443" s="237" t="s">
        <v>337</v>
      </c>
      <c r="N443" s="237" t="s">
        <v>338</v>
      </c>
      <c r="O443" s="237"/>
      <c r="P443" s="237" t="s">
        <v>336</v>
      </c>
      <c r="Q443" s="237" t="s">
        <v>337</v>
      </c>
      <c r="R443" s="237" t="s">
        <v>338</v>
      </c>
      <c r="S443" s="237"/>
      <c r="T443" s="237" t="s">
        <v>609</v>
      </c>
      <c r="U443" s="237" t="s">
        <v>610</v>
      </c>
      <c r="V443" s="237" t="s">
        <v>611</v>
      </c>
      <c r="W443" s="237"/>
      <c r="X443" s="237" t="s">
        <v>609</v>
      </c>
      <c r="Y443" s="237" t="s">
        <v>610</v>
      </c>
      <c r="Z443" s="237" t="s">
        <v>611</v>
      </c>
      <c r="AA443" s="237"/>
      <c r="AB443" s="237" t="s">
        <v>422</v>
      </c>
      <c r="AC443" s="237" t="s">
        <v>423</v>
      </c>
      <c r="AD443" s="237" t="s">
        <v>424</v>
      </c>
      <c r="AE443" s="237"/>
      <c r="AF443" s="237"/>
      <c r="AG443" s="237"/>
      <c r="AH443" s="237"/>
      <c r="AI443" s="237"/>
      <c r="AJ443" s="237" t="s">
        <v>658</v>
      </c>
      <c r="AK443" s="237" t="s">
        <v>659</v>
      </c>
      <c r="AL443" s="237" t="s">
        <v>653</v>
      </c>
      <c r="AM443" s="237"/>
      <c r="AN443" s="237" t="s">
        <v>336</v>
      </c>
      <c r="AO443" s="237" t="s">
        <v>337</v>
      </c>
      <c r="AP443" s="237" t="s">
        <v>338</v>
      </c>
      <c r="AQ443" s="237"/>
      <c r="AR443" s="237" t="s">
        <v>336</v>
      </c>
      <c r="AS443" s="237" t="s">
        <v>337</v>
      </c>
      <c r="AT443" s="237" t="s">
        <v>338</v>
      </c>
    </row>
    <row r="444" spans="1:46" ht="12.75">
      <c r="A444" s="237" t="s">
        <v>443</v>
      </c>
      <c r="B444" s="237" t="s">
        <v>444</v>
      </c>
      <c r="C444" s="237" t="s">
        <v>405</v>
      </c>
      <c r="D444" s="237" t="s">
        <v>443</v>
      </c>
      <c r="E444" s="237" t="s">
        <v>444</v>
      </c>
      <c r="F444" s="237" t="s">
        <v>405</v>
      </c>
      <c r="G444" s="237"/>
      <c r="H444" s="237" t="s">
        <v>339</v>
      </c>
      <c r="I444" s="237" t="s">
        <v>340</v>
      </c>
      <c r="J444" s="237" t="s">
        <v>341</v>
      </c>
      <c r="K444" s="237"/>
      <c r="L444" s="237" t="s">
        <v>339</v>
      </c>
      <c r="M444" s="237" t="s">
        <v>340</v>
      </c>
      <c r="N444" s="237" t="s">
        <v>341</v>
      </c>
      <c r="O444" s="237"/>
      <c r="P444" s="237" t="s">
        <v>339</v>
      </c>
      <c r="Q444" s="237" t="s">
        <v>340</v>
      </c>
      <c r="R444" s="237" t="s">
        <v>341</v>
      </c>
      <c r="S444" s="237"/>
      <c r="T444" s="237" t="s">
        <v>612</v>
      </c>
      <c r="U444" s="237" t="s">
        <v>610</v>
      </c>
      <c r="V444" s="237" t="s">
        <v>595</v>
      </c>
      <c r="W444" s="237"/>
      <c r="X444" s="237" t="s">
        <v>612</v>
      </c>
      <c r="Y444" s="237" t="s">
        <v>610</v>
      </c>
      <c r="Z444" s="237" t="s">
        <v>595</v>
      </c>
      <c r="AA444" s="237"/>
      <c r="AB444" s="237" t="s">
        <v>422</v>
      </c>
      <c r="AC444" s="237" t="s">
        <v>423</v>
      </c>
      <c r="AD444" s="237" t="s">
        <v>424</v>
      </c>
      <c r="AE444" s="237"/>
      <c r="AF444" s="237"/>
      <c r="AG444" s="237"/>
      <c r="AH444" s="237"/>
      <c r="AI444" s="237"/>
      <c r="AJ444" s="237" t="s">
        <v>658</v>
      </c>
      <c r="AK444" s="237" t="s">
        <v>659</v>
      </c>
      <c r="AL444" s="237" t="s">
        <v>653</v>
      </c>
      <c r="AM444" s="237"/>
      <c r="AN444" s="237" t="s">
        <v>339</v>
      </c>
      <c r="AO444" s="237" t="s">
        <v>340</v>
      </c>
      <c r="AP444" s="237" t="s">
        <v>341</v>
      </c>
      <c r="AQ444" s="237"/>
      <c r="AR444" s="237" t="s">
        <v>339</v>
      </c>
      <c r="AS444" s="237" t="s">
        <v>340</v>
      </c>
      <c r="AT444" s="237" t="s">
        <v>341</v>
      </c>
    </row>
    <row r="445" spans="1:46" ht="12.75">
      <c r="A445" s="237" t="s">
        <v>445</v>
      </c>
      <c r="B445" s="237" t="s">
        <v>446</v>
      </c>
      <c r="C445" s="237" t="s">
        <v>287</v>
      </c>
      <c r="D445" s="237" t="s">
        <v>445</v>
      </c>
      <c r="E445" s="237" t="s">
        <v>446</v>
      </c>
      <c r="F445" s="237" t="s">
        <v>287</v>
      </c>
      <c r="G445" s="237"/>
      <c r="H445" s="237" t="s">
        <v>282</v>
      </c>
      <c r="I445" s="237" t="s">
        <v>283</v>
      </c>
      <c r="J445" s="237" t="s">
        <v>284</v>
      </c>
      <c r="K445" s="237"/>
      <c r="L445" s="237" t="s">
        <v>282</v>
      </c>
      <c r="M445" s="237" t="s">
        <v>283</v>
      </c>
      <c r="N445" s="237" t="s">
        <v>284</v>
      </c>
      <c r="O445" s="237"/>
      <c r="P445" s="237" t="s">
        <v>282</v>
      </c>
      <c r="Q445" s="237" t="s">
        <v>283</v>
      </c>
      <c r="R445" s="237" t="s">
        <v>284</v>
      </c>
      <c r="S445" s="237"/>
      <c r="T445" s="237" t="s">
        <v>613</v>
      </c>
      <c r="U445" s="237" t="s">
        <v>610</v>
      </c>
      <c r="V445" s="237" t="s">
        <v>614</v>
      </c>
      <c r="W445" s="237"/>
      <c r="X445" s="237" t="s">
        <v>613</v>
      </c>
      <c r="Y445" s="237" t="s">
        <v>610</v>
      </c>
      <c r="Z445" s="237" t="s">
        <v>614</v>
      </c>
      <c r="AA445" s="237"/>
      <c r="AB445" s="237" t="s">
        <v>758</v>
      </c>
      <c r="AC445" s="237" t="s">
        <v>273</v>
      </c>
      <c r="AD445" s="237" t="s">
        <v>274</v>
      </c>
      <c r="AE445" s="237"/>
      <c r="AF445" s="237"/>
      <c r="AG445" s="237"/>
      <c r="AH445" s="237"/>
      <c r="AI445" s="237"/>
      <c r="AJ445" s="237" t="s">
        <v>660</v>
      </c>
      <c r="AK445" s="237" t="s">
        <v>661</v>
      </c>
      <c r="AL445" s="237" t="s">
        <v>653</v>
      </c>
      <c r="AM445" s="237"/>
      <c r="AN445" s="237" t="s">
        <v>282</v>
      </c>
      <c r="AO445" s="237" t="s">
        <v>283</v>
      </c>
      <c r="AP445" s="237" t="s">
        <v>284</v>
      </c>
      <c r="AQ445" s="237"/>
      <c r="AR445" s="237" t="s">
        <v>282</v>
      </c>
      <c r="AS445" s="237" t="s">
        <v>283</v>
      </c>
      <c r="AT445" s="237" t="s">
        <v>284</v>
      </c>
    </row>
    <row r="446" spans="1:46" ht="12.75">
      <c r="A446" s="237" t="s">
        <v>447</v>
      </c>
      <c r="B446" s="237" t="s">
        <v>448</v>
      </c>
      <c r="C446" s="237" t="s">
        <v>298</v>
      </c>
      <c r="D446" s="237" t="s">
        <v>447</v>
      </c>
      <c r="E446" s="237" t="s">
        <v>448</v>
      </c>
      <c r="F446" s="237" t="s">
        <v>298</v>
      </c>
      <c r="G446" s="237"/>
      <c r="H446" s="237" t="s">
        <v>285</v>
      </c>
      <c r="I446" s="237" t="s">
        <v>286</v>
      </c>
      <c r="J446" s="237" t="s">
        <v>287</v>
      </c>
      <c r="K446" s="237"/>
      <c r="L446" s="237" t="s">
        <v>285</v>
      </c>
      <c r="M446" s="237" t="s">
        <v>286</v>
      </c>
      <c r="N446" s="237" t="s">
        <v>287</v>
      </c>
      <c r="O446" s="237"/>
      <c r="P446" s="237" t="s">
        <v>285</v>
      </c>
      <c r="Q446" s="237" t="s">
        <v>286</v>
      </c>
      <c r="R446" s="237" t="s">
        <v>287</v>
      </c>
      <c r="S446" s="237"/>
      <c r="T446" s="237" t="s">
        <v>669</v>
      </c>
      <c r="U446" s="237" t="s">
        <v>610</v>
      </c>
      <c r="V446" s="237" t="s">
        <v>670</v>
      </c>
      <c r="W446" s="237"/>
      <c r="X446" s="237" t="s">
        <v>669</v>
      </c>
      <c r="Y446" s="237" t="s">
        <v>610</v>
      </c>
      <c r="Z446" s="237" t="s">
        <v>670</v>
      </c>
      <c r="AA446" s="237"/>
      <c r="AB446" s="237" t="s">
        <v>408</v>
      </c>
      <c r="AC446" s="237" t="s">
        <v>409</v>
      </c>
      <c r="AD446" s="237" t="s">
        <v>410</v>
      </c>
      <c r="AE446" s="237"/>
      <c r="AF446" s="237"/>
      <c r="AG446" s="237"/>
      <c r="AH446" s="237"/>
      <c r="AI446" s="237"/>
      <c r="AJ446" s="237" t="s">
        <v>660</v>
      </c>
      <c r="AK446" s="237" t="s">
        <v>661</v>
      </c>
      <c r="AL446" s="237" t="s">
        <v>653</v>
      </c>
      <c r="AM446" s="237"/>
      <c r="AN446" s="237" t="s">
        <v>285</v>
      </c>
      <c r="AO446" s="237" t="s">
        <v>286</v>
      </c>
      <c r="AP446" s="237" t="s">
        <v>287</v>
      </c>
      <c r="AQ446" s="237"/>
      <c r="AR446" s="237" t="s">
        <v>285</v>
      </c>
      <c r="AS446" s="237" t="s">
        <v>286</v>
      </c>
      <c r="AT446" s="237" t="s">
        <v>287</v>
      </c>
    </row>
    <row r="447" spans="1:46" ht="12.75">
      <c r="A447" s="237" t="s">
        <v>450</v>
      </c>
      <c r="B447" s="237" t="s">
        <v>451</v>
      </c>
      <c r="C447" s="237" t="s">
        <v>308</v>
      </c>
      <c r="D447" s="237" t="s">
        <v>450</v>
      </c>
      <c r="E447" s="237" t="s">
        <v>451</v>
      </c>
      <c r="F447" s="237" t="s">
        <v>308</v>
      </c>
      <c r="G447" s="237"/>
      <c r="H447" s="237" t="s">
        <v>342</v>
      </c>
      <c r="I447" s="237" t="s">
        <v>343</v>
      </c>
      <c r="J447" s="237" t="s">
        <v>277</v>
      </c>
      <c r="K447" s="237"/>
      <c r="L447" s="237" t="s">
        <v>342</v>
      </c>
      <c r="M447" s="237" t="s">
        <v>343</v>
      </c>
      <c r="N447" s="237" t="s">
        <v>277</v>
      </c>
      <c r="O447" s="237"/>
      <c r="P447" s="237" t="s">
        <v>342</v>
      </c>
      <c r="Q447" s="237" t="s">
        <v>343</v>
      </c>
      <c r="R447" s="237" t="s">
        <v>277</v>
      </c>
      <c r="S447" s="237"/>
      <c r="T447" s="237" t="s">
        <v>671</v>
      </c>
      <c r="U447" s="237" t="s">
        <v>672</v>
      </c>
      <c r="V447" s="237" t="s">
        <v>673</v>
      </c>
      <c r="W447" s="237"/>
      <c r="X447" s="237" t="s">
        <v>671</v>
      </c>
      <c r="Y447" s="237" t="s">
        <v>672</v>
      </c>
      <c r="Z447" s="237" t="s">
        <v>673</v>
      </c>
      <c r="AA447" s="237"/>
      <c r="AB447" s="237" t="s">
        <v>411</v>
      </c>
      <c r="AC447" s="237" t="s">
        <v>412</v>
      </c>
      <c r="AD447" s="237" t="s">
        <v>413</v>
      </c>
      <c r="AE447" s="237"/>
      <c r="AF447" s="237"/>
      <c r="AG447" s="237"/>
      <c r="AH447" s="237"/>
      <c r="AI447" s="237"/>
      <c r="AJ447" s="237" t="s">
        <v>662</v>
      </c>
      <c r="AK447" s="237" t="s">
        <v>663</v>
      </c>
      <c r="AL447" s="237" t="s">
        <v>664</v>
      </c>
      <c r="AM447" s="237"/>
      <c r="AN447" s="237" t="s">
        <v>342</v>
      </c>
      <c r="AO447" s="237" t="s">
        <v>343</v>
      </c>
      <c r="AP447" s="237" t="s">
        <v>277</v>
      </c>
      <c r="AQ447" s="237"/>
      <c r="AR447" s="237" t="s">
        <v>342</v>
      </c>
      <c r="AS447" s="237" t="s">
        <v>343</v>
      </c>
      <c r="AT447" s="237" t="s">
        <v>277</v>
      </c>
    </row>
    <row r="448" spans="1:46" ht="12.75">
      <c r="A448" s="237" t="s">
        <v>452</v>
      </c>
      <c r="B448" s="237" t="s">
        <v>453</v>
      </c>
      <c r="C448" s="237" t="s">
        <v>402</v>
      </c>
      <c r="D448" s="237" t="s">
        <v>452</v>
      </c>
      <c r="E448" s="237" t="s">
        <v>453</v>
      </c>
      <c r="F448" s="237" t="s">
        <v>402</v>
      </c>
      <c r="G448" s="237"/>
      <c r="H448" s="237" t="s">
        <v>674</v>
      </c>
      <c r="I448" s="237" t="s">
        <v>675</v>
      </c>
      <c r="J448" s="237" t="s">
        <v>643</v>
      </c>
      <c r="K448" s="237"/>
      <c r="L448" s="237" t="s">
        <v>674</v>
      </c>
      <c r="M448" s="237" t="s">
        <v>675</v>
      </c>
      <c r="N448" s="237" t="s">
        <v>643</v>
      </c>
      <c r="O448" s="237"/>
      <c r="P448" s="237" t="s">
        <v>674</v>
      </c>
      <c r="Q448" s="237" t="s">
        <v>675</v>
      </c>
      <c r="R448" s="237" t="s">
        <v>643</v>
      </c>
      <c r="S448" s="237"/>
      <c r="T448" s="237" t="s">
        <v>282</v>
      </c>
      <c r="U448" s="237" t="s">
        <v>283</v>
      </c>
      <c r="V448" s="237" t="s">
        <v>284</v>
      </c>
      <c r="W448" s="237"/>
      <c r="X448" s="237" t="s">
        <v>282</v>
      </c>
      <c r="Y448" s="237" t="s">
        <v>283</v>
      </c>
      <c r="Z448" s="237" t="s">
        <v>284</v>
      </c>
      <c r="AA448" s="237"/>
      <c r="AB448" s="237" t="s">
        <v>414</v>
      </c>
      <c r="AC448" s="237" t="s">
        <v>415</v>
      </c>
      <c r="AD448" s="237" t="s">
        <v>405</v>
      </c>
      <c r="AE448" s="237"/>
      <c r="AF448" s="237"/>
      <c r="AG448" s="237"/>
      <c r="AH448" s="237"/>
      <c r="AI448" s="237"/>
      <c r="AJ448" s="237" t="s">
        <v>662</v>
      </c>
      <c r="AK448" s="237" t="s">
        <v>663</v>
      </c>
      <c r="AL448" s="237" t="s">
        <v>664</v>
      </c>
      <c r="AM448" s="237"/>
      <c r="AN448" s="237" t="s">
        <v>674</v>
      </c>
      <c r="AO448" s="237" t="s">
        <v>675</v>
      </c>
      <c r="AP448" s="237" t="s">
        <v>643</v>
      </c>
      <c r="AQ448" s="237"/>
      <c r="AR448" s="237" t="s">
        <v>674</v>
      </c>
      <c r="AS448" s="237" t="s">
        <v>675</v>
      </c>
      <c r="AT448" s="237" t="s">
        <v>643</v>
      </c>
    </row>
    <row r="449" spans="1:46" ht="12.75">
      <c r="A449" s="237" t="s">
        <v>454</v>
      </c>
      <c r="B449" s="237" t="s">
        <v>455</v>
      </c>
      <c r="C449" s="237" t="s">
        <v>391</v>
      </c>
      <c r="D449" s="237" t="s">
        <v>454</v>
      </c>
      <c r="E449" s="237" t="s">
        <v>455</v>
      </c>
      <c r="F449" s="237" t="s">
        <v>391</v>
      </c>
      <c r="G449" s="237"/>
      <c r="H449" s="237" t="s">
        <v>345</v>
      </c>
      <c r="I449" s="237" t="s">
        <v>346</v>
      </c>
      <c r="J449" s="237" t="s">
        <v>347</v>
      </c>
      <c r="K449" s="237"/>
      <c r="L449" s="237" t="s">
        <v>345</v>
      </c>
      <c r="M449" s="237" t="s">
        <v>346</v>
      </c>
      <c r="N449" s="237" t="s">
        <v>347</v>
      </c>
      <c r="O449" s="237"/>
      <c r="P449" s="237" t="s">
        <v>345</v>
      </c>
      <c r="Q449" s="237" t="s">
        <v>346</v>
      </c>
      <c r="R449" s="237" t="s">
        <v>347</v>
      </c>
      <c r="S449" s="237"/>
      <c r="T449" s="237" t="s">
        <v>282</v>
      </c>
      <c r="U449" s="237" t="s">
        <v>283</v>
      </c>
      <c r="V449" s="237" t="s">
        <v>284</v>
      </c>
      <c r="W449" s="237"/>
      <c r="X449" s="237" t="s">
        <v>282</v>
      </c>
      <c r="Y449" s="237" t="s">
        <v>283</v>
      </c>
      <c r="Z449" s="237" t="s">
        <v>284</v>
      </c>
      <c r="AA449" s="237"/>
      <c r="AB449" s="237" t="s">
        <v>416</v>
      </c>
      <c r="AC449" s="237" t="s">
        <v>417</v>
      </c>
      <c r="AD449" s="237" t="s">
        <v>418</v>
      </c>
      <c r="AE449" s="237"/>
      <c r="AF449" s="237"/>
      <c r="AG449" s="237"/>
      <c r="AH449" s="237"/>
      <c r="AI449" s="237"/>
      <c r="AJ449" s="237" t="s">
        <v>422</v>
      </c>
      <c r="AK449" s="237" t="s">
        <v>423</v>
      </c>
      <c r="AL449" s="237" t="s">
        <v>424</v>
      </c>
      <c r="AM449" s="237"/>
      <c r="AN449" s="237" t="s">
        <v>345</v>
      </c>
      <c r="AO449" s="237" t="s">
        <v>346</v>
      </c>
      <c r="AP449" s="237" t="s">
        <v>347</v>
      </c>
      <c r="AQ449" s="237"/>
      <c r="AR449" s="237" t="s">
        <v>345</v>
      </c>
      <c r="AS449" s="237" t="s">
        <v>346</v>
      </c>
      <c r="AT449" s="237" t="s">
        <v>347</v>
      </c>
    </row>
    <row r="450" spans="1:46" ht="12.75">
      <c r="A450" s="237" t="s">
        <v>770</v>
      </c>
      <c r="B450" s="237" t="s">
        <v>289</v>
      </c>
      <c r="C450" s="237" t="s">
        <v>543</v>
      </c>
      <c r="D450" s="237" t="s">
        <v>770</v>
      </c>
      <c r="E450" s="237" t="s">
        <v>289</v>
      </c>
      <c r="F450" s="237" t="s">
        <v>543</v>
      </c>
      <c r="G450" s="237"/>
      <c r="H450" s="237" t="s">
        <v>348</v>
      </c>
      <c r="I450" s="237" t="s">
        <v>349</v>
      </c>
      <c r="J450" s="237" t="s">
        <v>292</v>
      </c>
      <c r="K450" s="237"/>
      <c r="L450" s="237" t="s">
        <v>348</v>
      </c>
      <c r="M450" s="237" t="s">
        <v>349</v>
      </c>
      <c r="N450" s="237" t="s">
        <v>292</v>
      </c>
      <c r="O450" s="237"/>
      <c r="P450" s="237" t="s">
        <v>348</v>
      </c>
      <c r="Q450" s="237" t="s">
        <v>349</v>
      </c>
      <c r="R450" s="237" t="s">
        <v>292</v>
      </c>
      <c r="S450" s="237"/>
      <c r="T450" s="237" t="s">
        <v>285</v>
      </c>
      <c r="U450" s="237" t="s">
        <v>286</v>
      </c>
      <c r="V450" s="237" t="s">
        <v>287</v>
      </c>
      <c r="W450" s="237"/>
      <c r="X450" s="237" t="s">
        <v>285</v>
      </c>
      <c r="Y450" s="237" t="s">
        <v>286</v>
      </c>
      <c r="Z450" s="237" t="s">
        <v>287</v>
      </c>
      <c r="AA450" s="237"/>
      <c r="AB450" s="237" t="s">
        <v>419</v>
      </c>
      <c r="AC450" s="237" t="s">
        <v>420</v>
      </c>
      <c r="AD450" s="237" t="s">
        <v>421</v>
      </c>
      <c r="AE450" s="237"/>
      <c r="AF450" s="237"/>
      <c r="AG450" s="237"/>
      <c r="AH450" s="237"/>
      <c r="AI450" s="237"/>
      <c r="AJ450" s="237" t="s">
        <v>758</v>
      </c>
      <c r="AK450" s="237" t="s">
        <v>273</v>
      </c>
      <c r="AL450" s="237" t="s">
        <v>274</v>
      </c>
      <c r="AM450" s="237"/>
      <c r="AN450" s="237" t="s">
        <v>348</v>
      </c>
      <c r="AO450" s="237" t="s">
        <v>349</v>
      </c>
      <c r="AP450" s="237" t="s">
        <v>292</v>
      </c>
      <c r="AQ450" s="237"/>
      <c r="AR450" s="237" t="s">
        <v>348</v>
      </c>
      <c r="AS450" s="237" t="s">
        <v>349</v>
      </c>
      <c r="AT450" s="237" t="s">
        <v>292</v>
      </c>
    </row>
    <row r="451" spans="1:46" ht="12.75">
      <c r="A451" s="237" t="s">
        <v>456</v>
      </c>
      <c r="B451" s="237" t="s">
        <v>457</v>
      </c>
      <c r="C451" s="237" t="s">
        <v>287</v>
      </c>
      <c r="D451" s="237" t="s">
        <v>456</v>
      </c>
      <c r="E451" s="237" t="s">
        <v>457</v>
      </c>
      <c r="F451" s="237" t="s">
        <v>287</v>
      </c>
      <c r="G451" s="237"/>
      <c r="H451" s="237" t="s">
        <v>715</v>
      </c>
      <c r="I451" s="237" t="s">
        <v>677</v>
      </c>
      <c r="J451" s="237" t="s">
        <v>640</v>
      </c>
      <c r="K451" s="237"/>
      <c r="L451" s="237" t="s">
        <v>715</v>
      </c>
      <c r="M451" s="237" t="s">
        <v>677</v>
      </c>
      <c r="N451" s="237" t="s">
        <v>640</v>
      </c>
      <c r="O451" s="237"/>
      <c r="P451" s="237" t="s">
        <v>715</v>
      </c>
      <c r="Q451" s="237" t="s">
        <v>677</v>
      </c>
      <c r="R451" s="237" t="s">
        <v>640</v>
      </c>
      <c r="S451" s="237"/>
      <c r="T451" s="237" t="s">
        <v>288</v>
      </c>
      <c r="U451" s="237" t="s">
        <v>289</v>
      </c>
      <c r="V451" s="237" t="s">
        <v>287</v>
      </c>
      <c r="W451" s="237"/>
      <c r="X451" s="237" t="s">
        <v>288</v>
      </c>
      <c r="Y451" s="237" t="s">
        <v>289</v>
      </c>
      <c r="Z451" s="237" t="s">
        <v>287</v>
      </c>
      <c r="AA451" s="237"/>
      <c r="AB451" s="237" t="s">
        <v>665</v>
      </c>
      <c r="AC451" s="237" t="s">
        <v>666</v>
      </c>
      <c r="AD451" s="237" t="s">
        <v>405</v>
      </c>
      <c r="AE451" s="237"/>
      <c r="AF451" s="237"/>
      <c r="AG451" s="237"/>
      <c r="AH451" s="237"/>
      <c r="AI451" s="237"/>
      <c r="AJ451" s="237" t="s">
        <v>665</v>
      </c>
      <c r="AK451" s="237" t="s">
        <v>666</v>
      </c>
      <c r="AL451" s="237" t="s">
        <v>405</v>
      </c>
      <c r="AM451" s="237"/>
      <c r="AN451" s="237" t="s">
        <v>715</v>
      </c>
      <c r="AO451" s="237" t="s">
        <v>677</v>
      </c>
      <c r="AP451" s="237" t="s">
        <v>640</v>
      </c>
      <c r="AQ451" s="237"/>
      <c r="AR451" s="237" t="s">
        <v>715</v>
      </c>
      <c r="AS451" s="237" t="s">
        <v>677</v>
      </c>
      <c r="AT451" s="237" t="s">
        <v>640</v>
      </c>
    </row>
    <row r="452" spans="1:46" ht="12.75">
      <c r="A452" s="237" t="s">
        <v>458</v>
      </c>
      <c r="B452" s="237" t="s">
        <v>459</v>
      </c>
      <c r="C452" s="237" t="s">
        <v>314</v>
      </c>
      <c r="D452" s="237" t="s">
        <v>458</v>
      </c>
      <c r="E452" s="237" t="s">
        <v>459</v>
      </c>
      <c r="F452" s="237" t="s">
        <v>314</v>
      </c>
      <c r="G452" s="237"/>
      <c r="H452" s="237" t="s">
        <v>715</v>
      </c>
      <c r="I452" s="237" t="s">
        <v>677</v>
      </c>
      <c r="J452" s="237" t="s">
        <v>640</v>
      </c>
      <c r="K452" s="237"/>
      <c r="L452" s="237" t="s">
        <v>715</v>
      </c>
      <c r="M452" s="237" t="s">
        <v>677</v>
      </c>
      <c r="N452" s="237" t="s">
        <v>640</v>
      </c>
      <c r="O452" s="237"/>
      <c r="P452" s="237" t="s">
        <v>715</v>
      </c>
      <c r="Q452" s="237" t="s">
        <v>677</v>
      </c>
      <c r="R452" s="237" t="s">
        <v>640</v>
      </c>
      <c r="S452" s="237"/>
      <c r="T452" s="237" t="s">
        <v>288</v>
      </c>
      <c r="U452" s="237" t="s">
        <v>289</v>
      </c>
      <c r="V452" s="237" t="s">
        <v>287</v>
      </c>
      <c r="W452" s="237"/>
      <c r="X452" s="237" t="s">
        <v>288</v>
      </c>
      <c r="Y452" s="237" t="s">
        <v>289</v>
      </c>
      <c r="Z452" s="237" t="s">
        <v>287</v>
      </c>
      <c r="AA452" s="237"/>
      <c r="AB452" s="237" t="s">
        <v>667</v>
      </c>
      <c r="AC452" s="237" t="s">
        <v>668</v>
      </c>
      <c r="AD452" s="237" t="s">
        <v>653</v>
      </c>
      <c r="AE452" s="237"/>
      <c r="AF452" s="237"/>
      <c r="AG452" s="237"/>
      <c r="AH452" s="237"/>
      <c r="AI452" s="237"/>
      <c r="AJ452" s="237" t="s">
        <v>665</v>
      </c>
      <c r="AK452" s="237" t="s">
        <v>666</v>
      </c>
      <c r="AL452" s="237" t="s">
        <v>405</v>
      </c>
      <c r="AM452" s="237"/>
      <c r="AN452" s="237" t="s">
        <v>715</v>
      </c>
      <c r="AO452" s="237" t="s">
        <v>677</v>
      </c>
      <c r="AP452" s="237" t="s">
        <v>640</v>
      </c>
      <c r="AQ452" s="237"/>
      <c r="AR452" s="237" t="s">
        <v>715</v>
      </c>
      <c r="AS452" s="237" t="s">
        <v>677</v>
      </c>
      <c r="AT452" s="237" t="s">
        <v>640</v>
      </c>
    </row>
    <row r="453" spans="1:46" ht="12.75">
      <c r="A453" s="237" t="s">
        <v>282</v>
      </c>
      <c r="B453" s="237" t="s">
        <v>283</v>
      </c>
      <c r="C453" s="237" t="s">
        <v>284</v>
      </c>
      <c r="D453" s="237" t="s">
        <v>282</v>
      </c>
      <c r="E453" s="237" t="s">
        <v>283</v>
      </c>
      <c r="F453" s="237" t="s">
        <v>284</v>
      </c>
      <c r="G453" s="237"/>
      <c r="H453" s="237" t="s">
        <v>678</v>
      </c>
      <c r="I453" s="237" t="s">
        <v>677</v>
      </c>
      <c r="J453" s="237" t="s">
        <v>679</v>
      </c>
      <c r="K453" s="237"/>
      <c r="L453" s="237" t="s">
        <v>678</v>
      </c>
      <c r="M453" s="237" t="s">
        <v>677</v>
      </c>
      <c r="N453" s="237" t="s">
        <v>679</v>
      </c>
      <c r="O453" s="237"/>
      <c r="P453" s="237" t="s">
        <v>678</v>
      </c>
      <c r="Q453" s="237" t="s">
        <v>677</v>
      </c>
      <c r="R453" s="237" t="s">
        <v>679</v>
      </c>
      <c r="S453" s="237"/>
      <c r="T453" s="237" t="s">
        <v>342</v>
      </c>
      <c r="U453" s="237" t="s">
        <v>343</v>
      </c>
      <c r="V453" s="237" t="s">
        <v>277</v>
      </c>
      <c r="W453" s="237"/>
      <c r="X453" s="237" t="s">
        <v>342</v>
      </c>
      <c r="Y453" s="237" t="s">
        <v>343</v>
      </c>
      <c r="Z453" s="237" t="s">
        <v>277</v>
      </c>
      <c r="AA453" s="237"/>
      <c r="AB453" s="237" t="s">
        <v>716</v>
      </c>
      <c r="AC453" s="237" t="s">
        <v>518</v>
      </c>
      <c r="AD453" s="237" t="s">
        <v>717</v>
      </c>
      <c r="AE453" s="237"/>
      <c r="AF453" s="237"/>
      <c r="AG453" s="237"/>
      <c r="AH453" s="237"/>
      <c r="AI453" s="237"/>
      <c r="AJ453" s="237" t="s">
        <v>667</v>
      </c>
      <c r="AK453" s="237" t="s">
        <v>668</v>
      </c>
      <c r="AL453" s="237" t="s">
        <v>653</v>
      </c>
      <c r="AM453" s="237"/>
      <c r="AN453" s="237" t="s">
        <v>678</v>
      </c>
      <c r="AO453" s="237" t="s">
        <v>677</v>
      </c>
      <c r="AP453" s="237" t="s">
        <v>679</v>
      </c>
      <c r="AQ453" s="237"/>
      <c r="AR453" s="237" t="s">
        <v>678</v>
      </c>
      <c r="AS453" s="237" t="s">
        <v>677</v>
      </c>
      <c r="AT453" s="237" t="s">
        <v>679</v>
      </c>
    </row>
    <row r="454" spans="1:46" ht="12.75">
      <c r="A454" s="237" t="s">
        <v>460</v>
      </c>
      <c r="B454" s="237" t="s">
        <v>461</v>
      </c>
      <c r="C454" s="237" t="s">
        <v>363</v>
      </c>
      <c r="D454" s="237" t="s">
        <v>460</v>
      </c>
      <c r="E454" s="237" t="s">
        <v>461</v>
      </c>
      <c r="F454" s="237" t="s">
        <v>363</v>
      </c>
      <c r="G454" s="237"/>
      <c r="H454" s="237" t="s">
        <v>825</v>
      </c>
      <c r="I454" s="237" t="s">
        <v>677</v>
      </c>
      <c r="J454" s="237" t="s">
        <v>643</v>
      </c>
      <c r="K454" s="237"/>
      <c r="L454" s="237" t="s">
        <v>825</v>
      </c>
      <c r="M454" s="237" t="s">
        <v>677</v>
      </c>
      <c r="N454" s="237" t="s">
        <v>643</v>
      </c>
      <c r="O454" s="237"/>
      <c r="P454" s="237" t="s">
        <v>825</v>
      </c>
      <c r="Q454" s="237" t="s">
        <v>677</v>
      </c>
      <c r="R454" s="237" t="s">
        <v>643</v>
      </c>
      <c r="S454" s="237"/>
      <c r="T454" s="237" t="s">
        <v>615</v>
      </c>
      <c r="U454" s="237" t="s">
        <v>616</v>
      </c>
      <c r="V454" s="237" t="s">
        <v>467</v>
      </c>
      <c r="W454" s="237"/>
      <c r="X454" s="237" t="s">
        <v>615</v>
      </c>
      <c r="Y454" s="237" t="s">
        <v>616</v>
      </c>
      <c r="Z454" s="237" t="s">
        <v>467</v>
      </c>
      <c r="AA454" s="237"/>
      <c r="AB454" s="237" t="s">
        <v>718</v>
      </c>
      <c r="AC454" s="237" t="s">
        <v>432</v>
      </c>
      <c r="AD454" s="237" t="s">
        <v>719</v>
      </c>
      <c r="AE454" s="237"/>
      <c r="AF454" s="237"/>
      <c r="AG454" s="237"/>
      <c r="AH454" s="237"/>
      <c r="AI454" s="237"/>
      <c r="AJ454" s="237" t="s">
        <v>667</v>
      </c>
      <c r="AK454" s="237" t="s">
        <v>668</v>
      </c>
      <c r="AL454" s="237" t="s">
        <v>653</v>
      </c>
      <c r="AM454" s="237"/>
      <c r="AN454" s="237" t="s">
        <v>825</v>
      </c>
      <c r="AO454" s="237" t="s">
        <v>677</v>
      </c>
      <c r="AP454" s="237" t="s">
        <v>643</v>
      </c>
      <c r="AQ454" s="237"/>
      <c r="AR454" s="237" t="s">
        <v>825</v>
      </c>
      <c r="AS454" s="237" t="s">
        <v>677</v>
      </c>
      <c r="AT454" s="237" t="s">
        <v>643</v>
      </c>
    </row>
    <row r="455" spans="1:46" ht="12.75">
      <c r="A455" s="237" t="s">
        <v>285</v>
      </c>
      <c r="B455" s="237" t="s">
        <v>286</v>
      </c>
      <c r="C455" s="237" t="s">
        <v>287</v>
      </c>
      <c r="D455" s="237" t="s">
        <v>285</v>
      </c>
      <c r="E455" s="237" t="s">
        <v>286</v>
      </c>
      <c r="F455" s="237" t="s">
        <v>287</v>
      </c>
      <c r="G455" s="237"/>
      <c r="H455" s="237" t="s">
        <v>825</v>
      </c>
      <c r="I455" s="237" t="s">
        <v>677</v>
      </c>
      <c r="J455" s="237" t="s">
        <v>643</v>
      </c>
      <c r="K455" s="237"/>
      <c r="L455" s="237" t="s">
        <v>825</v>
      </c>
      <c r="M455" s="237" t="s">
        <v>677</v>
      </c>
      <c r="N455" s="237" t="s">
        <v>643</v>
      </c>
      <c r="O455" s="237"/>
      <c r="P455" s="237" t="s">
        <v>825</v>
      </c>
      <c r="Q455" s="237" t="s">
        <v>677</v>
      </c>
      <c r="R455" s="237" t="s">
        <v>643</v>
      </c>
      <c r="S455" s="237"/>
      <c r="T455" s="237" t="s">
        <v>617</v>
      </c>
      <c r="U455" s="237" t="s">
        <v>616</v>
      </c>
      <c r="V455" s="237" t="s">
        <v>618</v>
      </c>
      <c r="W455" s="237"/>
      <c r="X455" s="237" t="s">
        <v>617</v>
      </c>
      <c r="Y455" s="237" t="s">
        <v>616</v>
      </c>
      <c r="Z455" s="237" t="s">
        <v>618</v>
      </c>
      <c r="AA455" s="237"/>
      <c r="AB455" s="237" t="s">
        <v>425</v>
      </c>
      <c r="AC455" s="237" t="s">
        <v>426</v>
      </c>
      <c r="AD455" s="237" t="s">
        <v>427</v>
      </c>
      <c r="AE455" s="237"/>
      <c r="AF455" s="237"/>
      <c r="AG455" s="237"/>
      <c r="AH455" s="237"/>
      <c r="AI455" s="237"/>
      <c r="AJ455" s="237" t="s">
        <v>431</v>
      </c>
      <c r="AK455" s="237" t="s">
        <v>432</v>
      </c>
      <c r="AL455" s="237" t="s">
        <v>360</v>
      </c>
      <c r="AM455" s="237"/>
      <c r="AN455" s="237" t="s">
        <v>825</v>
      </c>
      <c r="AO455" s="237" t="s">
        <v>677</v>
      </c>
      <c r="AP455" s="237" t="s">
        <v>643</v>
      </c>
      <c r="AQ455" s="237"/>
      <c r="AR455" s="237" t="s">
        <v>825</v>
      </c>
      <c r="AS455" s="237" t="s">
        <v>677</v>
      </c>
      <c r="AT455" s="237" t="s">
        <v>643</v>
      </c>
    </row>
    <row r="456" spans="1:46" ht="12.75">
      <c r="A456" s="237" t="s">
        <v>285</v>
      </c>
      <c r="B456" s="237" t="s">
        <v>286</v>
      </c>
      <c r="C456" s="237" t="s">
        <v>287</v>
      </c>
      <c r="D456" s="237" t="s">
        <v>285</v>
      </c>
      <c r="E456" s="237" t="s">
        <v>286</v>
      </c>
      <c r="F456" s="237" t="s">
        <v>287</v>
      </c>
      <c r="G456" s="237"/>
      <c r="H456" s="237" t="s">
        <v>676</v>
      </c>
      <c r="I456" s="237" t="s">
        <v>677</v>
      </c>
      <c r="J456" s="237" t="s">
        <v>646</v>
      </c>
      <c r="K456" s="237"/>
      <c r="L456" s="237" t="s">
        <v>676</v>
      </c>
      <c r="M456" s="237" t="s">
        <v>677</v>
      </c>
      <c r="N456" s="237" t="s">
        <v>646</v>
      </c>
      <c r="O456" s="237"/>
      <c r="P456" s="237" t="s">
        <v>676</v>
      </c>
      <c r="Q456" s="237" t="s">
        <v>677</v>
      </c>
      <c r="R456" s="237" t="s">
        <v>646</v>
      </c>
      <c r="S456" s="237"/>
      <c r="T456" s="237" t="s">
        <v>619</v>
      </c>
      <c r="U456" s="237" t="s">
        <v>616</v>
      </c>
      <c r="V456" s="237" t="s">
        <v>620</v>
      </c>
      <c r="W456" s="237"/>
      <c r="X456" s="237" t="s">
        <v>619</v>
      </c>
      <c r="Y456" s="237" t="s">
        <v>616</v>
      </c>
      <c r="Z456" s="237" t="s">
        <v>620</v>
      </c>
      <c r="AA456" s="237"/>
      <c r="AB456" s="237" t="s">
        <v>428</v>
      </c>
      <c r="AC456" s="237" t="s">
        <v>429</v>
      </c>
      <c r="AD456" s="237" t="s">
        <v>430</v>
      </c>
      <c r="AE456" s="237"/>
      <c r="AF456" s="237"/>
      <c r="AG456" s="237"/>
      <c r="AH456" s="237"/>
      <c r="AI456" s="237"/>
      <c r="AJ456" s="237" t="s">
        <v>778</v>
      </c>
      <c r="AK456" s="237" t="s">
        <v>608</v>
      </c>
      <c r="AL456" s="237" t="s">
        <v>519</v>
      </c>
      <c r="AM456" s="237"/>
      <c r="AN456" s="237" t="s">
        <v>676</v>
      </c>
      <c r="AO456" s="237" t="s">
        <v>677</v>
      </c>
      <c r="AP456" s="237" t="s">
        <v>646</v>
      </c>
      <c r="AQ456" s="237"/>
      <c r="AR456" s="237" t="s">
        <v>676</v>
      </c>
      <c r="AS456" s="237" t="s">
        <v>677</v>
      </c>
      <c r="AT456" s="237" t="s">
        <v>646</v>
      </c>
    </row>
    <row r="457" spans="1:46" ht="12.75">
      <c r="A457" s="237" t="s">
        <v>288</v>
      </c>
      <c r="B457" s="237" t="s">
        <v>289</v>
      </c>
      <c r="C457" s="237" t="s">
        <v>287</v>
      </c>
      <c r="D457" s="237" t="s">
        <v>288</v>
      </c>
      <c r="E457" s="237" t="s">
        <v>289</v>
      </c>
      <c r="F457" s="237" t="s">
        <v>287</v>
      </c>
      <c r="G457" s="237"/>
      <c r="H457" s="237" t="s">
        <v>392</v>
      </c>
      <c r="I457" s="237" t="s">
        <v>393</v>
      </c>
      <c r="J457" s="237" t="s">
        <v>394</v>
      </c>
      <c r="K457" s="237"/>
      <c r="L457" s="237" t="s">
        <v>392</v>
      </c>
      <c r="M457" s="237" t="s">
        <v>393</v>
      </c>
      <c r="N457" s="237" t="s">
        <v>394</v>
      </c>
      <c r="O457" s="237"/>
      <c r="P457" s="237" t="s">
        <v>392</v>
      </c>
      <c r="Q457" s="237" t="s">
        <v>393</v>
      </c>
      <c r="R457" s="237" t="s">
        <v>394</v>
      </c>
      <c r="S457" s="237"/>
      <c r="T457" s="237" t="s">
        <v>621</v>
      </c>
      <c r="U457" s="237" t="s">
        <v>616</v>
      </c>
      <c r="V457" s="237" t="s">
        <v>622</v>
      </c>
      <c r="W457" s="237"/>
      <c r="X457" s="237" t="s">
        <v>621</v>
      </c>
      <c r="Y457" s="237" t="s">
        <v>616</v>
      </c>
      <c r="Z457" s="237" t="s">
        <v>622</v>
      </c>
      <c r="AA457" s="237"/>
      <c r="AB457" s="237" t="s">
        <v>431</v>
      </c>
      <c r="AC457" s="237" t="s">
        <v>432</v>
      </c>
      <c r="AD457" s="237" t="s">
        <v>360</v>
      </c>
      <c r="AE457" s="237"/>
      <c r="AF457" s="237"/>
      <c r="AG457" s="237"/>
      <c r="AH457" s="237"/>
      <c r="AI457" s="237"/>
      <c r="AJ457" s="237" t="s">
        <v>275</v>
      </c>
      <c r="AK457" s="237" t="s">
        <v>276</v>
      </c>
      <c r="AL457" s="237" t="s">
        <v>277</v>
      </c>
      <c r="AM457" s="237"/>
      <c r="AN457" s="237" t="s">
        <v>392</v>
      </c>
      <c r="AO457" s="237" t="s">
        <v>393</v>
      </c>
      <c r="AP457" s="237" t="s">
        <v>394</v>
      </c>
      <c r="AQ457" s="237"/>
      <c r="AR457" s="237" t="s">
        <v>392</v>
      </c>
      <c r="AS457" s="237" t="s">
        <v>393</v>
      </c>
      <c r="AT457" s="237" t="s">
        <v>394</v>
      </c>
    </row>
    <row r="458" spans="1:46" ht="12.75">
      <c r="A458" s="237" t="s">
        <v>463</v>
      </c>
      <c r="B458" s="237" t="s">
        <v>464</v>
      </c>
      <c r="C458" s="237" t="s">
        <v>430</v>
      </c>
      <c r="D458" s="237" t="s">
        <v>463</v>
      </c>
      <c r="E458" s="237" t="s">
        <v>464</v>
      </c>
      <c r="F458" s="237" t="s">
        <v>430</v>
      </c>
      <c r="G458" s="237"/>
      <c r="H458" s="237" t="s">
        <v>497</v>
      </c>
      <c r="I458" s="237" t="s">
        <v>498</v>
      </c>
      <c r="J458" s="237" t="s">
        <v>499</v>
      </c>
      <c r="K458" s="237"/>
      <c r="L458" s="237" t="s">
        <v>497</v>
      </c>
      <c r="M458" s="237" t="s">
        <v>498</v>
      </c>
      <c r="N458" s="237" t="s">
        <v>499</v>
      </c>
      <c r="O458" s="237"/>
      <c r="P458" s="237" t="s">
        <v>497</v>
      </c>
      <c r="Q458" s="237" t="s">
        <v>498</v>
      </c>
      <c r="R458" s="237" t="s">
        <v>499</v>
      </c>
      <c r="S458" s="237"/>
      <c r="T458" s="237" t="s">
        <v>674</v>
      </c>
      <c r="U458" s="237" t="s">
        <v>675</v>
      </c>
      <c r="V458" s="237" t="s">
        <v>643</v>
      </c>
      <c r="W458" s="237"/>
      <c r="X458" s="237" t="s">
        <v>674</v>
      </c>
      <c r="Y458" s="237" t="s">
        <v>675</v>
      </c>
      <c r="Z458" s="237" t="s">
        <v>643</v>
      </c>
      <c r="AA458" s="237"/>
      <c r="AB458" s="237" t="s">
        <v>431</v>
      </c>
      <c r="AC458" s="237" t="s">
        <v>432</v>
      </c>
      <c r="AD458" s="237" t="s">
        <v>360</v>
      </c>
      <c r="AE458" s="237"/>
      <c r="AF458" s="237"/>
      <c r="AG458" s="237"/>
      <c r="AH458" s="237"/>
      <c r="AI458" s="237"/>
      <c r="AJ458" s="237" t="s">
        <v>275</v>
      </c>
      <c r="AK458" s="237" t="s">
        <v>276</v>
      </c>
      <c r="AL458" s="237" t="s">
        <v>277</v>
      </c>
      <c r="AM458" s="237"/>
      <c r="AN458" s="237" t="s">
        <v>497</v>
      </c>
      <c r="AO458" s="237" t="s">
        <v>498</v>
      </c>
      <c r="AP458" s="237" t="s">
        <v>499</v>
      </c>
      <c r="AQ458" s="237"/>
      <c r="AR458" s="237" t="s">
        <v>497</v>
      </c>
      <c r="AS458" s="237" t="s">
        <v>498</v>
      </c>
      <c r="AT458" s="237" t="s">
        <v>499</v>
      </c>
    </row>
    <row r="459" spans="1:46" ht="12.75">
      <c r="A459" s="237" t="s">
        <v>465</v>
      </c>
      <c r="B459" s="237" t="s">
        <v>466</v>
      </c>
      <c r="C459" s="237" t="s">
        <v>467</v>
      </c>
      <c r="D459" s="237" t="s">
        <v>465</v>
      </c>
      <c r="E459" s="237" t="s">
        <v>466</v>
      </c>
      <c r="F459" s="237" t="s">
        <v>467</v>
      </c>
      <c r="G459" s="237"/>
      <c r="H459" s="237" t="s">
        <v>761</v>
      </c>
      <c r="I459" s="237" t="s">
        <v>762</v>
      </c>
      <c r="J459" s="237" t="s">
        <v>763</v>
      </c>
      <c r="K459" s="237"/>
      <c r="L459" s="237" t="s">
        <v>761</v>
      </c>
      <c r="M459" s="237" t="s">
        <v>762</v>
      </c>
      <c r="N459" s="237" t="s">
        <v>763</v>
      </c>
      <c r="O459" s="237"/>
      <c r="P459" s="237" t="s">
        <v>761</v>
      </c>
      <c r="Q459" s="237" t="s">
        <v>762</v>
      </c>
      <c r="R459" s="237" t="s">
        <v>763</v>
      </c>
      <c r="S459" s="237"/>
      <c r="T459" s="237" t="s">
        <v>623</v>
      </c>
      <c r="U459" s="237" t="s">
        <v>624</v>
      </c>
      <c r="V459" s="237" t="s">
        <v>360</v>
      </c>
      <c r="W459" s="237"/>
      <c r="X459" s="237" t="s">
        <v>623</v>
      </c>
      <c r="Y459" s="237" t="s">
        <v>624</v>
      </c>
      <c r="Z459" s="237" t="s">
        <v>360</v>
      </c>
      <c r="AA459" s="237"/>
      <c r="AB459" s="237" t="s">
        <v>433</v>
      </c>
      <c r="AC459" s="237" t="s">
        <v>434</v>
      </c>
      <c r="AD459" s="237" t="s">
        <v>435</v>
      </c>
      <c r="AE459" s="237"/>
      <c r="AF459" s="237"/>
      <c r="AG459" s="237"/>
      <c r="AH459" s="237"/>
      <c r="AI459" s="237"/>
      <c r="AJ459" s="237" t="s">
        <v>326</v>
      </c>
      <c r="AK459" s="237" t="s">
        <v>327</v>
      </c>
      <c r="AL459" s="237" t="s">
        <v>328</v>
      </c>
      <c r="AM459" s="237"/>
      <c r="AN459" s="237" t="s">
        <v>761</v>
      </c>
      <c r="AO459" s="237" t="s">
        <v>762</v>
      </c>
      <c r="AP459" s="237" t="s">
        <v>763</v>
      </c>
      <c r="AQ459" s="237"/>
      <c r="AR459" s="237" t="s">
        <v>761</v>
      </c>
      <c r="AS459" s="237" t="s">
        <v>762</v>
      </c>
      <c r="AT459" s="237" t="s">
        <v>763</v>
      </c>
    </row>
    <row r="460" spans="1:46" ht="12.75">
      <c r="A460" s="237" t="s">
        <v>469</v>
      </c>
      <c r="B460" s="237" t="s">
        <v>470</v>
      </c>
      <c r="C460" s="237" t="s">
        <v>471</v>
      </c>
      <c r="D460" s="237" t="s">
        <v>469</v>
      </c>
      <c r="E460" s="237" t="s">
        <v>470</v>
      </c>
      <c r="F460" s="237" t="s">
        <v>471</v>
      </c>
      <c r="G460" s="237"/>
      <c r="H460" s="237" t="s">
        <v>502</v>
      </c>
      <c r="I460" s="237" t="s">
        <v>503</v>
      </c>
      <c r="J460" s="237" t="s">
        <v>277</v>
      </c>
      <c r="K460" s="237"/>
      <c r="L460" s="237" t="s">
        <v>502</v>
      </c>
      <c r="M460" s="237" t="s">
        <v>503</v>
      </c>
      <c r="N460" s="237" t="s">
        <v>277</v>
      </c>
      <c r="O460" s="237"/>
      <c r="P460" s="237" t="s">
        <v>502</v>
      </c>
      <c r="Q460" s="237" t="s">
        <v>503</v>
      </c>
      <c r="R460" s="237" t="s">
        <v>277</v>
      </c>
      <c r="S460" s="237"/>
      <c r="T460" s="237" t="s">
        <v>290</v>
      </c>
      <c r="U460" s="237" t="s">
        <v>291</v>
      </c>
      <c r="V460" s="237" t="s">
        <v>292</v>
      </c>
      <c r="W460" s="237"/>
      <c r="X460" s="237" t="s">
        <v>290</v>
      </c>
      <c r="Y460" s="237" t="s">
        <v>291</v>
      </c>
      <c r="Z460" s="237" t="s">
        <v>292</v>
      </c>
      <c r="AA460" s="237"/>
      <c r="AB460" s="237" t="s">
        <v>436</v>
      </c>
      <c r="AC460" s="237" t="s">
        <v>437</v>
      </c>
      <c r="AD460" s="237" t="s">
        <v>391</v>
      </c>
      <c r="AE460" s="237"/>
      <c r="AF460" s="237"/>
      <c r="AG460" s="237"/>
      <c r="AH460" s="237"/>
      <c r="AI460" s="237"/>
      <c r="AJ460" s="237" t="s">
        <v>326</v>
      </c>
      <c r="AK460" s="237" t="s">
        <v>327</v>
      </c>
      <c r="AL460" s="237" t="s">
        <v>328</v>
      </c>
      <c r="AM460" s="237"/>
      <c r="AN460" s="237" t="s">
        <v>502</v>
      </c>
      <c r="AO460" s="237" t="s">
        <v>503</v>
      </c>
      <c r="AP460" s="237" t="s">
        <v>277</v>
      </c>
      <c r="AQ460" s="237"/>
      <c r="AR460" s="237" t="s">
        <v>502</v>
      </c>
      <c r="AS460" s="237" t="s">
        <v>503</v>
      </c>
      <c r="AT460" s="237" t="s">
        <v>277</v>
      </c>
    </row>
    <row r="461" spans="1:46" ht="12.75">
      <c r="A461" s="237" t="s">
        <v>469</v>
      </c>
      <c r="B461" s="237" t="s">
        <v>470</v>
      </c>
      <c r="C461" s="237" t="s">
        <v>467</v>
      </c>
      <c r="D461" s="237" t="s">
        <v>469</v>
      </c>
      <c r="E461" s="237" t="s">
        <v>470</v>
      </c>
      <c r="F461" s="237" t="s">
        <v>467</v>
      </c>
      <c r="G461" s="237"/>
      <c r="H461" s="237" t="s">
        <v>680</v>
      </c>
      <c r="I461" s="237" t="s">
        <v>681</v>
      </c>
      <c r="J461" s="237" t="s">
        <v>643</v>
      </c>
      <c r="K461" s="237"/>
      <c r="L461" s="237" t="s">
        <v>680</v>
      </c>
      <c r="M461" s="237" t="s">
        <v>681</v>
      </c>
      <c r="N461" s="237" t="s">
        <v>643</v>
      </c>
      <c r="O461" s="237"/>
      <c r="P461" s="237" t="s">
        <v>680</v>
      </c>
      <c r="Q461" s="237" t="s">
        <v>681</v>
      </c>
      <c r="R461" s="237" t="s">
        <v>643</v>
      </c>
      <c r="S461" s="237"/>
      <c r="T461" s="237" t="s">
        <v>678</v>
      </c>
      <c r="U461" s="237" t="s">
        <v>677</v>
      </c>
      <c r="V461" s="237" t="s">
        <v>679</v>
      </c>
      <c r="W461" s="237"/>
      <c r="X461" s="237" t="s">
        <v>678</v>
      </c>
      <c r="Y461" s="237" t="s">
        <v>677</v>
      </c>
      <c r="Z461" s="237" t="s">
        <v>679</v>
      </c>
      <c r="AA461" s="237"/>
      <c r="AB461" s="237" t="s">
        <v>778</v>
      </c>
      <c r="AC461" s="237" t="s">
        <v>608</v>
      </c>
      <c r="AD461" s="237" t="s">
        <v>519</v>
      </c>
      <c r="AE461" s="237"/>
      <c r="AF461" s="237"/>
      <c r="AG461" s="237"/>
      <c r="AH461" s="237"/>
      <c r="AI461" s="237"/>
      <c r="AJ461" s="237" t="s">
        <v>332</v>
      </c>
      <c r="AK461" s="237" t="s">
        <v>330</v>
      </c>
      <c r="AL461" s="237" t="s">
        <v>280</v>
      </c>
      <c r="AM461" s="237"/>
      <c r="AN461" s="237" t="s">
        <v>680</v>
      </c>
      <c r="AO461" s="237" t="s">
        <v>681</v>
      </c>
      <c r="AP461" s="237" t="s">
        <v>643</v>
      </c>
      <c r="AQ461" s="237"/>
      <c r="AR461" s="237" t="s">
        <v>680</v>
      </c>
      <c r="AS461" s="237" t="s">
        <v>681</v>
      </c>
      <c r="AT461" s="237" t="s">
        <v>643</v>
      </c>
    </row>
    <row r="462" spans="1:46" ht="12.75">
      <c r="A462" s="237" t="s">
        <v>674</v>
      </c>
      <c r="B462" s="237" t="s">
        <v>675</v>
      </c>
      <c r="C462" s="237" t="s">
        <v>643</v>
      </c>
      <c r="D462" s="237" t="s">
        <v>674</v>
      </c>
      <c r="E462" s="237" t="s">
        <v>675</v>
      </c>
      <c r="F462" s="237" t="s">
        <v>643</v>
      </c>
      <c r="G462" s="237"/>
      <c r="H462" s="237" t="s">
        <v>296</v>
      </c>
      <c r="I462" s="237" t="s">
        <v>297</v>
      </c>
      <c r="J462" s="237" t="s">
        <v>298</v>
      </c>
      <c r="K462" s="237"/>
      <c r="L462" s="237" t="s">
        <v>296</v>
      </c>
      <c r="M462" s="237" t="s">
        <v>297</v>
      </c>
      <c r="N462" s="237" t="s">
        <v>298</v>
      </c>
      <c r="O462" s="237"/>
      <c r="P462" s="237" t="s">
        <v>296</v>
      </c>
      <c r="Q462" s="237" t="s">
        <v>297</v>
      </c>
      <c r="R462" s="237" t="s">
        <v>298</v>
      </c>
      <c r="S462" s="237"/>
      <c r="T462" s="237" t="s">
        <v>825</v>
      </c>
      <c r="U462" s="237" t="s">
        <v>677</v>
      </c>
      <c r="V462" s="237" t="s">
        <v>643</v>
      </c>
      <c r="W462" s="237"/>
      <c r="X462" s="237" t="s">
        <v>825</v>
      </c>
      <c r="Y462" s="237" t="s">
        <v>677</v>
      </c>
      <c r="Z462" s="237" t="s">
        <v>643</v>
      </c>
      <c r="AA462" s="237"/>
      <c r="AB462" s="237" t="s">
        <v>438</v>
      </c>
      <c r="AC462" s="237" t="s">
        <v>439</v>
      </c>
      <c r="AD462" s="237" t="s">
        <v>338</v>
      </c>
      <c r="AE462" s="237"/>
      <c r="AF462" s="237"/>
      <c r="AG462" s="237"/>
      <c r="AH462" s="237"/>
      <c r="AI462" s="237"/>
      <c r="AJ462" s="237" t="s">
        <v>329</v>
      </c>
      <c r="AK462" s="237" t="s">
        <v>330</v>
      </c>
      <c r="AL462" s="237" t="s">
        <v>331</v>
      </c>
      <c r="AM462" s="237"/>
      <c r="AN462" s="237" t="s">
        <v>296</v>
      </c>
      <c r="AO462" s="237" t="s">
        <v>297</v>
      </c>
      <c r="AP462" s="237" t="s">
        <v>298</v>
      </c>
      <c r="AQ462" s="237"/>
      <c r="AR462" s="237" t="s">
        <v>296</v>
      </c>
      <c r="AS462" s="237" t="s">
        <v>297</v>
      </c>
      <c r="AT462" s="237" t="s">
        <v>298</v>
      </c>
    </row>
    <row r="463" spans="1:46" ht="12.75">
      <c r="A463" s="237" t="s">
        <v>472</v>
      </c>
      <c r="B463" s="237" t="s">
        <v>473</v>
      </c>
      <c r="C463" s="237" t="s">
        <v>363</v>
      </c>
      <c r="D463" s="237" t="s">
        <v>472</v>
      </c>
      <c r="E463" s="237" t="s">
        <v>473</v>
      </c>
      <c r="F463" s="237" t="s">
        <v>363</v>
      </c>
      <c r="G463" s="237"/>
      <c r="H463" s="237" t="s">
        <v>504</v>
      </c>
      <c r="I463" s="237" t="s">
        <v>505</v>
      </c>
      <c r="J463" s="237" t="s">
        <v>295</v>
      </c>
      <c r="K463" s="237"/>
      <c r="L463" s="237" t="s">
        <v>504</v>
      </c>
      <c r="M463" s="237" t="s">
        <v>505</v>
      </c>
      <c r="N463" s="237" t="s">
        <v>295</v>
      </c>
      <c r="O463" s="237"/>
      <c r="P463" s="237" t="s">
        <v>504</v>
      </c>
      <c r="Q463" s="237" t="s">
        <v>505</v>
      </c>
      <c r="R463" s="237" t="s">
        <v>295</v>
      </c>
      <c r="S463" s="237"/>
      <c r="T463" s="237" t="s">
        <v>676</v>
      </c>
      <c r="U463" s="237" t="s">
        <v>677</v>
      </c>
      <c r="V463" s="237" t="s">
        <v>646</v>
      </c>
      <c r="W463" s="237"/>
      <c r="X463" s="237" t="s">
        <v>676</v>
      </c>
      <c r="Y463" s="237" t="s">
        <v>677</v>
      </c>
      <c r="Z463" s="237" t="s">
        <v>646</v>
      </c>
      <c r="AA463" s="237"/>
      <c r="AB463" s="237" t="s">
        <v>440</v>
      </c>
      <c r="AC463" s="237" t="s">
        <v>441</v>
      </c>
      <c r="AD463" s="237" t="s">
        <v>284</v>
      </c>
      <c r="AE463" s="237"/>
      <c r="AF463" s="237"/>
      <c r="AG463" s="237"/>
      <c r="AH463" s="237"/>
      <c r="AI463" s="237"/>
      <c r="AJ463" s="237" t="s">
        <v>278</v>
      </c>
      <c r="AK463" s="237" t="s">
        <v>279</v>
      </c>
      <c r="AL463" s="237" t="s">
        <v>280</v>
      </c>
      <c r="AM463" s="237"/>
      <c r="AN463" s="237" t="s">
        <v>504</v>
      </c>
      <c r="AO463" s="237" t="s">
        <v>505</v>
      </c>
      <c r="AP463" s="237" t="s">
        <v>295</v>
      </c>
      <c r="AQ463" s="237"/>
      <c r="AR463" s="237" t="s">
        <v>504</v>
      </c>
      <c r="AS463" s="237" t="s">
        <v>505</v>
      </c>
      <c r="AT463" s="237" t="s">
        <v>295</v>
      </c>
    </row>
    <row r="464" spans="1:46" ht="12.75">
      <c r="A464" s="237" t="s">
        <v>474</v>
      </c>
      <c r="B464" s="237" t="s">
        <v>475</v>
      </c>
      <c r="C464" s="237" t="s">
        <v>360</v>
      </c>
      <c r="D464" s="237" t="s">
        <v>474</v>
      </c>
      <c r="E464" s="237" t="s">
        <v>475</v>
      </c>
      <c r="F464" s="237" t="s">
        <v>360</v>
      </c>
      <c r="G464" s="237"/>
      <c r="H464" s="237" t="s">
        <v>506</v>
      </c>
      <c r="I464" s="237" t="s">
        <v>507</v>
      </c>
      <c r="J464" s="237" t="s">
        <v>295</v>
      </c>
      <c r="K464" s="237"/>
      <c r="L464" s="237" t="s">
        <v>506</v>
      </c>
      <c r="M464" s="237" t="s">
        <v>507</v>
      </c>
      <c r="N464" s="237" t="s">
        <v>295</v>
      </c>
      <c r="O464" s="237"/>
      <c r="P464" s="237" t="s">
        <v>506</v>
      </c>
      <c r="Q464" s="237" t="s">
        <v>507</v>
      </c>
      <c r="R464" s="237" t="s">
        <v>295</v>
      </c>
      <c r="S464" s="237"/>
      <c r="T464" s="237" t="s">
        <v>627</v>
      </c>
      <c r="U464" s="237" t="s">
        <v>616</v>
      </c>
      <c r="V464" s="237" t="s">
        <v>628</v>
      </c>
      <c r="W464" s="237"/>
      <c r="X464" s="237" t="s">
        <v>627</v>
      </c>
      <c r="Y464" s="237" t="s">
        <v>616</v>
      </c>
      <c r="Z464" s="237" t="s">
        <v>628</v>
      </c>
      <c r="AA464" s="237"/>
      <c r="AB464" s="237" t="s">
        <v>275</v>
      </c>
      <c r="AC464" s="237" t="s">
        <v>276</v>
      </c>
      <c r="AD464" s="237" t="s">
        <v>277</v>
      </c>
      <c r="AE464" s="237"/>
      <c r="AF464" s="237"/>
      <c r="AG464" s="237"/>
      <c r="AH464" s="237"/>
      <c r="AI464" s="237"/>
      <c r="AJ464" s="237" t="s">
        <v>609</v>
      </c>
      <c r="AK464" s="237" t="s">
        <v>610</v>
      </c>
      <c r="AL464" s="237" t="s">
        <v>611</v>
      </c>
      <c r="AM464" s="237"/>
      <c r="AN464" s="237" t="s">
        <v>506</v>
      </c>
      <c r="AO464" s="237" t="s">
        <v>507</v>
      </c>
      <c r="AP464" s="237" t="s">
        <v>295</v>
      </c>
      <c r="AQ464" s="237"/>
      <c r="AR464" s="237" t="s">
        <v>506</v>
      </c>
      <c r="AS464" s="237" t="s">
        <v>507</v>
      </c>
      <c r="AT464" s="237" t="s">
        <v>295</v>
      </c>
    </row>
    <row r="465" spans="1:46" ht="12.75">
      <c r="A465" s="237" t="s">
        <v>782</v>
      </c>
      <c r="B465" s="237" t="s">
        <v>783</v>
      </c>
      <c r="C465" s="237" t="s">
        <v>363</v>
      </c>
      <c r="D465" s="237" t="s">
        <v>782</v>
      </c>
      <c r="E465" s="237" t="s">
        <v>783</v>
      </c>
      <c r="F465" s="237" t="s">
        <v>363</v>
      </c>
      <c r="G465" s="237"/>
      <c r="H465" s="237" t="s">
        <v>631</v>
      </c>
      <c r="I465" s="237" t="s">
        <v>632</v>
      </c>
      <c r="J465" s="237" t="s">
        <v>295</v>
      </c>
      <c r="K465" s="237"/>
      <c r="L465" s="237" t="s">
        <v>631</v>
      </c>
      <c r="M465" s="237" t="s">
        <v>632</v>
      </c>
      <c r="N465" s="237" t="s">
        <v>295</v>
      </c>
      <c r="O465" s="237"/>
      <c r="P465" s="237" t="s">
        <v>631</v>
      </c>
      <c r="Q465" s="237" t="s">
        <v>632</v>
      </c>
      <c r="R465" s="237" t="s">
        <v>295</v>
      </c>
      <c r="S465" s="237"/>
      <c r="T465" s="237" t="s">
        <v>680</v>
      </c>
      <c r="U465" s="237" t="s">
        <v>681</v>
      </c>
      <c r="V465" s="237" t="s">
        <v>643</v>
      </c>
      <c r="W465" s="237"/>
      <c r="X465" s="237" t="s">
        <v>680</v>
      </c>
      <c r="Y465" s="237" t="s">
        <v>681</v>
      </c>
      <c r="Z465" s="237" t="s">
        <v>643</v>
      </c>
      <c r="AA465" s="237"/>
      <c r="AB465" s="237" t="s">
        <v>275</v>
      </c>
      <c r="AC465" s="237" t="s">
        <v>276</v>
      </c>
      <c r="AD465" s="237" t="s">
        <v>277</v>
      </c>
      <c r="AE465" s="237"/>
      <c r="AF465" s="237"/>
      <c r="AG465" s="237"/>
      <c r="AH465" s="237"/>
      <c r="AI465" s="237"/>
      <c r="AJ465" s="237" t="s">
        <v>612</v>
      </c>
      <c r="AK465" s="237" t="s">
        <v>610</v>
      </c>
      <c r="AL465" s="237" t="s">
        <v>595</v>
      </c>
      <c r="AM465" s="237"/>
      <c r="AN465" s="237" t="s">
        <v>631</v>
      </c>
      <c r="AO465" s="237" t="s">
        <v>632</v>
      </c>
      <c r="AP465" s="237" t="s">
        <v>295</v>
      </c>
      <c r="AQ465" s="237"/>
      <c r="AR465" s="237" t="s">
        <v>631</v>
      </c>
      <c r="AS465" s="237" t="s">
        <v>632</v>
      </c>
      <c r="AT465" s="237" t="s">
        <v>295</v>
      </c>
    </row>
    <row r="466" spans="1:46" ht="12.75">
      <c r="A466" s="237" t="s">
        <v>476</v>
      </c>
      <c r="B466" s="237" t="s">
        <v>477</v>
      </c>
      <c r="C466" s="237" t="s">
        <v>338</v>
      </c>
      <c r="D466" s="237" t="s">
        <v>476</v>
      </c>
      <c r="E466" s="237" t="s">
        <v>477</v>
      </c>
      <c r="F466" s="237" t="s">
        <v>338</v>
      </c>
      <c r="G466" s="237"/>
      <c r="H466" s="237" t="s">
        <v>631</v>
      </c>
      <c r="I466" s="237" t="s">
        <v>632</v>
      </c>
      <c r="J466" s="237" t="s">
        <v>295</v>
      </c>
      <c r="K466" s="237"/>
      <c r="L466" s="237" t="s">
        <v>631</v>
      </c>
      <c r="M466" s="237" t="s">
        <v>632</v>
      </c>
      <c r="N466" s="237" t="s">
        <v>295</v>
      </c>
      <c r="O466" s="237"/>
      <c r="P466" s="237" t="s">
        <v>631</v>
      </c>
      <c r="Q466" s="237" t="s">
        <v>632</v>
      </c>
      <c r="R466" s="237" t="s">
        <v>295</v>
      </c>
      <c r="S466" s="237"/>
      <c r="T466" s="237" t="s">
        <v>680</v>
      </c>
      <c r="U466" s="237" t="s">
        <v>681</v>
      </c>
      <c r="V466" s="237" t="s">
        <v>643</v>
      </c>
      <c r="W466" s="237"/>
      <c r="X466" s="237" t="s">
        <v>680</v>
      </c>
      <c r="Y466" s="237" t="s">
        <v>681</v>
      </c>
      <c r="Z466" s="237" t="s">
        <v>643</v>
      </c>
      <c r="AA466" s="237"/>
      <c r="AB466" s="237" t="s">
        <v>633</v>
      </c>
      <c r="AC466" s="237" t="s">
        <v>634</v>
      </c>
      <c r="AD466" s="237" t="s">
        <v>635</v>
      </c>
      <c r="AE466" s="237"/>
      <c r="AF466" s="237"/>
      <c r="AG466" s="237"/>
      <c r="AH466" s="237"/>
      <c r="AI466" s="237"/>
      <c r="AJ466" s="237" t="s">
        <v>613</v>
      </c>
      <c r="AK466" s="237" t="s">
        <v>610</v>
      </c>
      <c r="AL466" s="237" t="s">
        <v>614</v>
      </c>
      <c r="AM466" s="237"/>
      <c r="AN466" s="237" t="s">
        <v>631</v>
      </c>
      <c r="AO466" s="237" t="s">
        <v>632</v>
      </c>
      <c r="AP466" s="237" t="s">
        <v>295</v>
      </c>
      <c r="AQ466" s="237"/>
      <c r="AR466" s="237" t="s">
        <v>631</v>
      </c>
      <c r="AS466" s="237" t="s">
        <v>632</v>
      </c>
      <c r="AT466" s="237" t="s">
        <v>295</v>
      </c>
    </row>
    <row r="467" spans="1:46" ht="12.75">
      <c r="A467" s="237" t="s">
        <v>478</v>
      </c>
      <c r="B467" s="237" t="s">
        <v>479</v>
      </c>
      <c r="C467" s="237" t="s">
        <v>292</v>
      </c>
      <c r="D467" s="237" t="s">
        <v>478</v>
      </c>
      <c r="E467" s="237" t="s">
        <v>479</v>
      </c>
      <c r="F467" s="237" t="s">
        <v>292</v>
      </c>
      <c r="G467" s="237"/>
      <c r="H467" s="237" t="s">
        <v>682</v>
      </c>
      <c r="I467" s="237" t="s">
        <v>683</v>
      </c>
      <c r="J467" s="237" t="s">
        <v>684</v>
      </c>
      <c r="K467" s="237"/>
      <c r="L467" s="237" t="s">
        <v>682</v>
      </c>
      <c r="M467" s="237" t="s">
        <v>683</v>
      </c>
      <c r="N467" s="237" t="s">
        <v>684</v>
      </c>
      <c r="O467" s="237"/>
      <c r="P467" s="237" t="s">
        <v>682</v>
      </c>
      <c r="Q467" s="237" t="s">
        <v>683</v>
      </c>
      <c r="R467" s="237" t="s">
        <v>684</v>
      </c>
      <c r="S467" s="237"/>
      <c r="T467" s="237" t="s">
        <v>293</v>
      </c>
      <c r="U467" s="237" t="s">
        <v>294</v>
      </c>
      <c r="V467" s="237" t="s">
        <v>295</v>
      </c>
      <c r="W467" s="237"/>
      <c r="X467" s="237" t="s">
        <v>293</v>
      </c>
      <c r="Y467" s="237" t="s">
        <v>294</v>
      </c>
      <c r="Z467" s="237" t="s">
        <v>295</v>
      </c>
      <c r="AA467" s="237"/>
      <c r="AB467" s="237" t="s">
        <v>326</v>
      </c>
      <c r="AC467" s="237" t="s">
        <v>327</v>
      </c>
      <c r="AD467" s="237" t="s">
        <v>328</v>
      </c>
      <c r="AE467" s="237"/>
      <c r="AF467" s="237"/>
      <c r="AG467" s="237"/>
      <c r="AH467" s="237"/>
      <c r="AI467" s="237"/>
      <c r="AJ467" s="237" t="s">
        <v>669</v>
      </c>
      <c r="AK467" s="237" t="s">
        <v>610</v>
      </c>
      <c r="AL467" s="237" t="s">
        <v>670</v>
      </c>
      <c r="AM467" s="237"/>
      <c r="AN467" s="237" t="s">
        <v>682</v>
      </c>
      <c r="AO467" s="237" t="s">
        <v>683</v>
      </c>
      <c r="AP467" s="237" t="s">
        <v>684</v>
      </c>
      <c r="AQ467" s="237"/>
      <c r="AR467" s="237" t="s">
        <v>682</v>
      </c>
      <c r="AS467" s="237" t="s">
        <v>683</v>
      </c>
      <c r="AT467" s="237" t="s">
        <v>684</v>
      </c>
    </row>
    <row r="468" spans="1:46" ht="12.75">
      <c r="A468" s="237" t="s">
        <v>784</v>
      </c>
      <c r="B468" s="237" t="s">
        <v>785</v>
      </c>
      <c r="C468" s="237" t="s">
        <v>786</v>
      </c>
      <c r="D468" s="237" t="s">
        <v>784</v>
      </c>
      <c r="E468" s="237" t="s">
        <v>785</v>
      </c>
      <c r="F468" s="237" t="s">
        <v>786</v>
      </c>
      <c r="G468" s="237"/>
      <c r="H468" s="237" t="s">
        <v>685</v>
      </c>
      <c r="I468" s="237" t="s">
        <v>686</v>
      </c>
      <c r="J468" s="237" t="s">
        <v>640</v>
      </c>
      <c r="K468" s="237"/>
      <c r="L468" s="237" t="s">
        <v>685</v>
      </c>
      <c r="M468" s="237" t="s">
        <v>686</v>
      </c>
      <c r="N468" s="237" t="s">
        <v>640</v>
      </c>
      <c r="O468" s="237"/>
      <c r="P468" s="237" t="s">
        <v>685</v>
      </c>
      <c r="Q468" s="237" t="s">
        <v>686</v>
      </c>
      <c r="R468" s="237" t="s">
        <v>640</v>
      </c>
      <c r="S468" s="237"/>
      <c r="T468" s="237" t="s">
        <v>293</v>
      </c>
      <c r="U468" s="237" t="s">
        <v>294</v>
      </c>
      <c r="V468" s="237" t="s">
        <v>295</v>
      </c>
      <c r="W468" s="237"/>
      <c r="X468" s="237" t="s">
        <v>293</v>
      </c>
      <c r="Y468" s="237" t="s">
        <v>294</v>
      </c>
      <c r="Z468" s="237" t="s">
        <v>295</v>
      </c>
      <c r="AA468" s="237"/>
      <c r="AB468" s="237" t="s">
        <v>443</v>
      </c>
      <c r="AC468" s="237" t="s">
        <v>444</v>
      </c>
      <c r="AD468" s="237" t="s">
        <v>405</v>
      </c>
      <c r="AE468" s="237"/>
      <c r="AF468" s="237"/>
      <c r="AG468" s="237"/>
      <c r="AH468" s="237"/>
      <c r="AI468" s="237"/>
      <c r="AJ468" s="237" t="s">
        <v>669</v>
      </c>
      <c r="AK468" s="237" t="s">
        <v>610</v>
      </c>
      <c r="AL468" s="237" t="s">
        <v>670</v>
      </c>
      <c r="AM468" s="237"/>
      <c r="AN468" s="237" t="s">
        <v>685</v>
      </c>
      <c r="AO468" s="237" t="s">
        <v>686</v>
      </c>
      <c r="AP468" s="237" t="s">
        <v>640</v>
      </c>
      <c r="AQ468" s="237"/>
      <c r="AR468" s="237" t="s">
        <v>685</v>
      </c>
      <c r="AS468" s="237" t="s">
        <v>686</v>
      </c>
      <c r="AT468" s="237" t="s">
        <v>640</v>
      </c>
    </row>
    <row r="469" spans="1:46" ht="12.75">
      <c r="A469" s="237" t="s">
        <v>787</v>
      </c>
      <c r="B469" s="237" t="s">
        <v>788</v>
      </c>
      <c r="C469" s="237" t="s">
        <v>427</v>
      </c>
      <c r="D469" s="237" t="s">
        <v>787</v>
      </c>
      <c r="E469" s="237" t="s">
        <v>788</v>
      </c>
      <c r="F469" s="237" t="s">
        <v>427</v>
      </c>
      <c r="G469" s="237"/>
      <c r="H469" s="237" t="s">
        <v>764</v>
      </c>
      <c r="I469" s="237" t="s">
        <v>765</v>
      </c>
      <c r="J469" s="237" t="s">
        <v>471</v>
      </c>
      <c r="K469" s="237"/>
      <c r="L469" s="237" t="s">
        <v>764</v>
      </c>
      <c r="M469" s="237" t="s">
        <v>765</v>
      </c>
      <c r="N469" s="237" t="s">
        <v>471</v>
      </c>
      <c r="O469" s="237"/>
      <c r="P469" s="237" t="s">
        <v>764</v>
      </c>
      <c r="Q469" s="237" t="s">
        <v>765</v>
      </c>
      <c r="R469" s="237" t="s">
        <v>471</v>
      </c>
      <c r="S469" s="237"/>
      <c r="T469" s="237" t="s">
        <v>296</v>
      </c>
      <c r="U469" s="237" t="s">
        <v>297</v>
      </c>
      <c r="V469" s="237" t="s">
        <v>298</v>
      </c>
      <c r="W469" s="237"/>
      <c r="X469" s="237" t="s">
        <v>296</v>
      </c>
      <c r="Y469" s="237" t="s">
        <v>297</v>
      </c>
      <c r="Z469" s="237" t="s">
        <v>298</v>
      </c>
      <c r="AA469" s="237"/>
      <c r="AB469" s="237" t="s">
        <v>445</v>
      </c>
      <c r="AC469" s="237" t="s">
        <v>446</v>
      </c>
      <c r="AD469" s="237" t="s">
        <v>287</v>
      </c>
      <c r="AE469" s="237"/>
      <c r="AF469" s="237"/>
      <c r="AG469" s="237"/>
      <c r="AH469" s="237"/>
      <c r="AI469" s="237"/>
      <c r="AJ469" s="237" t="s">
        <v>333</v>
      </c>
      <c r="AK469" s="237" t="s">
        <v>334</v>
      </c>
      <c r="AL469" s="237" t="s">
        <v>335</v>
      </c>
      <c r="AM469" s="237"/>
      <c r="AN469" s="237" t="s">
        <v>764</v>
      </c>
      <c r="AO469" s="237" t="s">
        <v>765</v>
      </c>
      <c r="AP469" s="237" t="s">
        <v>471</v>
      </c>
      <c r="AQ469" s="237"/>
      <c r="AR469" s="237" t="s">
        <v>764</v>
      </c>
      <c r="AS469" s="237" t="s">
        <v>765</v>
      </c>
      <c r="AT469" s="237" t="s">
        <v>471</v>
      </c>
    </row>
    <row r="470" spans="1:46" ht="12.75">
      <c r="A470" s="237" t="s">
        <v>789</v>
      </c>
      <c r="B470" s="237" t="s">
        <v>790</v>
      </c>
      <c r="C470" s="237" t="s">
        <v>635</v>
      </c>
      <c r="D470" s="237" t="s">
        <v>789</v>
      </c>
      <c r="E470" s="237" t="s">
        <v>790</v>
      </c>
      <c r="F470" s="237" t="s">
        <v>635</v>
      </c>
      <c r="G470" s="237"/>
      <c r="H470" s="237" t="s">
        <v>350</v>
      </c>
      <c r="I470" s="237" t="s">
        <v>351</v>
      </c>
      <c r="J470" s="237" t="s">
        <v>328</v>
      </c>
      <c r="K470" s="237"/>
      <c r="L470" s="237" t="s">
        <v>350</v>
      </c>
      <c r="M470" s="237" t="s">
        <v>351</v>
      </c>
      <c r="N470" s="237" t="s">
        <v>328</v>
      </c>
      <c r="O470" s="237"/>
      <c r="P470" s="237" t="s">
        <v>350</v>
      </c>
      <c r="Q470" s="237" t="s">
        <v>351</v>
      </c>
      <c r="R470" s="237" t="s">
        <v>328</v>
      </c>
      <c r="S470" s="237"/>
      <c r="T470" s="237" t="s">
        <v>296</v>
      </c>
      <c r="U470" s="237" t="s">
        <v>297</v>
      </c>
      <c r="V470" s="237" t="s">
        <v>298</v>
      </c>
      <c r="W470" s="237"/>
      <c r="X470" s="237" t="s">
        <v>296</v>
      </c>
      <c r="Y470" s="237" t="s">
        <v>297</v>
      </c>
      <c r="Z470" s="237" t="s">
        <v>298</v>
      </c>
      <c r="AA470" s="237"/>
      <c r="AB470" s="237" t="s">
        <v>447</v>
      </c>
      <c r="AC470" s="237" t="s">
        <v>448</v>
      </c>
      <c r="AD470" s="237" t="s">
        <v>298</v>
      </c>
      <c r="AE470" s="237"/>
      <c r="AF470" s="237"/>
      <c r="AG470" s="237"/>
      <c r="AH470" s="237"/>
      <c r="AI470" s="237"/>
      <c r="AJ470" s="237" t="s">
        <v>671</v>
      </c>
      <c r="AK470" s="237" t="s">
        <v>672</v>
      </c>
      <c r="AL470" s="237" t="s">
        <v>673</v>
      </c>
      <c r="AM470" s="237"/>
      <c r="AN470" s="237" t="s">
        <v>350</v>
      </c>
      <c r="AO470" s="237" t="s">
        <v>351</v>
      </c>
      <c r="AP470" s="237" t="s">
        <v>328</v>
      </c>
      <c r="AQ470" s="237"/>
      <c r="AR470" s="237" t="s">
        <v>350</v>
      </c>
      <c r="AS470" s="237" t="s">
        <v>351</v>
      </c>
      <c r="AT470" s="237" t="s">
        <v>328</v>
      </c>
    </row>
    <row r="471" spans="1:46" ht="12.75">
      <c r="A471" s="237" t="s">
        <v>791</v>
      </c>
      <c r="B471" s="237" t="s">
        <v>792</v>
      </c>
      <c r="C471" s="237" t="s">
        <v>793</v>
      </c>
      <c r="D471" s="237" t="s">
        <v>791</v>
      </c>
      <c r="E471" s="237" t="s">
        <v>792</v>
      </c>
      <c r="F471" s="237" t="s">
        <v>793</v>
      </c>
      <c r="G471" s="237"/>
      <c r="H471" s="237" t="s">
        <v>352</v>
      </c>
      <c r="I471" s="237" t="s">
        <v>353</v>
      </c>
      <c r="J471" s="237" t="s">
        <v>354</v>
      </c>
      <c r="K471" s="237"/>
      <c r="L471" s="237" t="s">
        <v>352</v>
      </c>
      <c r="M471" s="237" t="s">
        <v>353</v>
      </c>
      <c r="N471" s="237" t="s">
        <v>354</v>
      </c>
      <c r="O471" s="237"/>
      <c r="P471" s="237" t="s">
        <v>352</v>
      </c>
      <c r="Q471" s="237" t="s">
        <v>353</v>
      </c>
      <c r="R471" s="237" t="s">
        <v>354</v>
      </c>
      <c r="S471" s="237"/>
      <c r="T471" s="237" t="s">
        <v>631</v>
      </c>
      <c r="U471" s="237" t="s">
        <v>632</v>
      </c>
      <c r="V471" s="237" t="s">
        <v>295</v>
      </c>
      <c r="W471" s="237"/>
      <c r="X471" s="237" t="s">
        <v>631</v>
      </c>
      <c r="Y471" s="237" t="s">
        <v>632</v>
      </c>
      <c r="Z471" s="237" t="s">
        <v>295</v>
      </c>
      <c r="AA471" s="237"/>
      <c r="AB471" s="237" t="s">
        <v>278</v>
      </c>
      <c r="AC471" s="237" t="s">
        <v>279</v>
      </c>
      <c r="AD471" s="237" t="s">
        <v>280</v>
      </c>
      <c r="AE471" s="237"/>
      <c r="AF471" s="237"/>
      <c r="AG471" s="237"/>
      <c r="AH471" s="237"/>
      <c r="AI471" s="237"/>
      <c r="AJ471" s="237" t="s">
        <v>671</v>
      </c>
      <c r="AK471" s="237" t="s">
        <v>672</v>
      </c>
      <c r="AL471" s="237" t="s">
        <v>673</v>
      </c>
      <c r="AM471" s="237"/>
      <c r="AN471" s="237" t="s">
        <v>352</v>
      </c>
      <c r="AO471" s="237" t="s">
        <v>353</v>
      </c>
      <c r="AP471" s="237" t="s">
        <v>354</v>
      </c>
      <c r="AQ471" s="237"/>
      <c r="AR471" s="237" t="s">
        <v>352</v>
      </c>
      <c r="AS471" s="237" t="s">
        <v>353</v>
      </c>
      <c r="AT471" s="237" t="s">
        <v>354</v>
      </c>
    </row>
    <row r="472" spans="1:46" ht="12.75">
      <c r="A472" s="237" t="s">
        <v>794</v>
      </c>
      <c r="B472" s="237" t="s">
        <v>795</v>
      </c>
      <c r="C472" s="237" t="s">
        <v>284</v>
      </c>
      <c r="D472" s="237" t="s">
        <v>794</v>
      </c>
      <c r="E472" s="237" t="s">
        <v>795</v>
      </c>
      <c r="F472" s="237" t="s">
        <v>284</v>
      </c>
      <c r="G472" s="237"/>
      <c r="H472" s="237" t="s">
        <v>526</v>
      </c>
      <c r="I472" s="237" t="s">
        <v>527</v>
      </c>
      <c r="J472" s="237" t="s">
        <v>687</v>
      </c>
      <c r="K472" s="237"/>
      <c r="L472" s="237" t="s">
        <v>526</v>
      </c>
      <c r="M472" s="237" t="s">
        <v>527</v>
      </c>
      <c r="N472" s="237" t="s">
        <v>687</v>
      </c>
      <c r="O472" s="237"/>
      <c r="P472" s="237" t="s">
        <v>526</v>
      </c>
      <c r="Q472" s="237" t="s">
        <v>527</v>
      </c>
      <c r="R472" s="237" t="s">
        <v>687</v>
      </c>
      <c r="S472" s="237"/>
      <c r="T472" s="237" t="s">
        <v>299</v>
      </c>
      <c r="U472" s="237" t="s">
        <v>300</v>
      </c>
      <c r="V472" s="237" t="s">
        <v>277</v>
      </c>
      <c r="W472" s="237"/>
      <c r="X472" s="237" t="s">
        <v>299</v>
      </c>
      <c r="Y472" s="237" t="s">
        <v>300</v>
      </c>
      <c r="Z472" s="237" t="s">
        <v>277</v>
      </c>
      <c r="AA472" s="237"/>
      <c r="AB472" s="237" t="s">
        <v>609</v>
      </c>
      <c r="AC472" s="237" t="s">
        <v>610</v>
      </c>
      <c r="AD472" s="237" t="s">
        <v>611</v>
      </c>
      <c r="AE472" s="237"/>
      <c r="AF472" s="237"/>
      <c r="AG472" s="237"/>
      <c r="AH472" s="237"/>
      <c r="AI472" s="237"/>
      <c r="AJ472" s="237" t="s">
        <v>336</v>
      </c>
      <c r="AK472" s="237" t="s">
        <v>337</v>
      </c>
      <c r="AL472" s="237" t="s">
        <v>338</v>
      </c>
      <c r="AM472" s="237"/>
      <c r="AN472" s="237" t="s">
        <v>526</v>
      </c>
      <c r="AO472" s="237" t="s">
        <v>527</v>
      </c>
      <c r="AP472" s="237" t="s">
        <v>687</v>
      </c>
      <c r="AQ472" s="237"/>
      <c r="AR472" s="237" t="s">
        <v>526</v>
      </c>
      <c r="AS472" s="237" t="s">
        <v>527</v>
      </c>
      <c r="AT472" s="237" t="s">
        <v>687</v>
      </c>
    </row>
    <row r="473" spans="1:46" ht="12.75">
      <c r="A473" s="237" t="s">
        <v>796</v>
      </c>
      <c r="B473" s="237" t="s">
        <v>797</v>
      </c>
      <c r="C473" s="237" t="s">
        <v>558</v>
      </c>
      <c r="D473" s="237" t="s">
        <v>796</v>
      </c>
      <c r="E473" s="237" t="s">
        <v>797</v>
      </c>
      <c r="F473" s="237" t="s">
        <v>558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682</v>
      </c>
      <c r="U473" s="237" t="s">
        <v>683</v>
      </c>
      <c r="V473" s="237" t="s">
        <v>684</v>
      </c>
      <c r="W473" s="237"/>
      <c r="X473" s="237" t="s">
        <v>682</v>
      </c>
      <c r="Y473" s="237" t="s">
        <v>683</v>
      </c>
      <c r="Z473" s="237" t="s">
        <v>684</v>
      </c>
      <c r="AA473" s="237"/>
      <c r="AB473" s="237" t="s">
        <v>612</v>
      </c>
      <c r="AC473" s="237" t="s">
        <v>610</v>
      </c>
      <c r="AD473" s="237" t="s">
        <v>595</v>
      </c>
      <c r="AE473" s="237"/>
      <c r="AF473" s="237"/>
      <c r="AG473" s="237"/>
      <c r="AH473" s="237"/>
      <c r="AI473" s="237"/>
      <c r="AJ473" s="237" t="s">
        <v>339</v>
      </c>
      <c r="AK473" s="237" t="s">
        <v>340</v>
      </c>
      <c r="AL473" s="237" t="s">
        <v>341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 t="s">
        <v>798</v>
      </c>
      <c r="B474" s="237" t="s">
        <v>799</v>
      </c>
      <c r="C474" s="237" t="s">
        <v>543</v>
      </c>
      <c r="D474" s="237" t="s">
        <v>798</v>
      </c>
      <c r="E474" s="237" t="s">
        <v>799</v>
      </c>
      <c r="F474" s="237" t="s">
        <v>543</v>
      </c>
      <c r="G474" s="237"/>
      <c r="H474" s="237" t="s">
        <v>355</v>
      </c>
      <c r="I474" s="237" t="s">
        <v>356</v>
      </c>
      <c r="J474" s="237" t="s">
        <v>781</v>
      </c>
      <c r="K474" s="237"/>
      <c r="L474" s="237" t="s">
        <v>355</v>
      </c>
      <c r="M474" s="237" t="s">
        <v>356</v>
      </c>
      <c r="N474" s="237" t="s">
        <v>781</v>
      </c>
      <c r="O474" s="237"/>
      <c r="P474" s="237" t="s">
        <v>355</v>
      </c>
      <c r="Q474" s="237" t="s">
        <v>356</v>
      </c>
      <c r="R474" s="237" t="s">
        <v>781</v>
      </c>
      <c r="S474" s="237"/>
      <c r="T474" s="237" t="s">
        <v>685</v>
      </c>
      <c r="U474" s="237" t="s">
        <v>686</v>
      </c>
      <c r="V474" s="237" t="s">
        <v>640</v>
      </c>
      <c r="W474" s="237"/>
      <c r="X474" s="237" t="s">
        <v>685</v>
      </c>
      <c r="Y474" s="237" t="s">
        <v>686</v>
      </c>
      <c r="Z474" s="237" t="s">
        <v>640</v>
      </c>
      <c r="AA474" s="237"/>
      <c r="AB474" s="237" t="s">
        <v>613</v>
      </c>
      <c r="AC474" s="237" t="s">
        <v>610</v>
      </c>
      <c r="AD474" s="237" t="s">
        <v>614</v>
      </c>
      <c r="AE474" s="237"/>
      <c r="AF474" s="237"/>
      <c r="AG474" s="237"/>
      <c r="AH474" s="237"/>
      <c r="AI474" s="237"/>
      <c r="AJ474" s="237" t="s">
        <v>282</v>
      </c>
      <c r="AK474" s="237" t="s">
        <v>283</v>
      </c>
      <c r="AL474" s="237" t="s">
        <v>284</v>
      </c>
      <c r="AM474" s="237"/>
      <c r="AN474" s="237" t="s">
        <v>355</v>
      </c>
      <c r="AO474" s="237" t="s">
        <v>356</v>
      </c>
      <c r="AP474" s="237" t="s">
        <v>781</v>
      </c>
      <c r="AQ474" s="237"/>
      <c r="AR474" s="237" t="s">
        <v>355</v>
      </c>
      <c r="AS474" s="237" t="s">
        <v>356</v>
      </c>
      <c r="AT474" s="237" t="s">
        <v>781</v>
      </c>
    </row>
    <row r="475" spans="1:46" ht="12.75">
      <c r="A475" s="237" t="s">
        <v>480</v>
      </c>
      <c r="B475" s="237" t="s">
        <v>481</v>
      </c>
      <c r="C475" s="237" t="s">
        <v>482</v>
      </c>
      <c r="D475" s="237" t="s">
        <v>480</v>
      </c>
      <c r="E475" s="237" t="s">
        <v>481</v>
      </c>
      <c r="F475" s="237" t="s">
        <v>482</v>
      </c>
      <c r="G475" s="237"/>
      <c r="H475" s="237" t="s">
        <v>358</v>
      </c>
      <c r="I475" s="237" t="s">
        <v>359</v>
      </c>
      <c r="J475" s="237" t="s">
        <v>360</v>
      </c>
      <c r="K475" s="237"/>
      <c r="L475" s="237" t="s">
        <v>358</v>
      </c>
      <c r="M475" s="237" t="s">
        <v>359</v>
      </c>
      <c r="N475" s="237" t="s">
        <v>360</v>
      </c>
      <c r="O475" s="237"/>
      <c r="P475" s="237" t="s">
        <v>358</v>
      </c>
      <c r="Q475" s="237" t="s">
        <v>359</v>
      </c>
      <c r="R475" s="237" t="s">
        <v>360</v>
      </c>
      <c r="S475" s="237"/>
      <c r="T475" s="237" t="s">
        <v>685</v>
      </c>
      <c r="U475" s="237" t="s">
        <v>686</v>
      </c>
      <c r="V475" s="237" t="s">
        <v>640</v>
      </c>
      <c r="W475" s="237"/>
      <c r="X475" s="237" t="s">
        <v>685</v>
      </c>
      <c r="Y475" s="237" t="s">
        <v>686</v>
      </c>
      <c r="Z475" s="237" t="s">
        <v>640</v>
      </c>
      <c r="AA475" s="237"/>
      <c r="AB475" s="237" t="s">
        <v>669</v>
      </c>
      <c r="AC475" s="237" t="s">
        <v>610</v>
      </c>
      <c r="AD475" s="237" t="s">
        <v>670</v>
      </c>
      <c r="AE475" s="237"/>
      <c r="AF475" s="237"/>
      <c r="AG475" s="237"/>
      <c r="AH475" s="237"/>
      <c r="AI475" s="237"/>
      <c r="AJ475" s="237" t="s">
        <v>282</v>
      </c>
      <c r="AK475" s="237" t="s">
        <v>283</v>
      </c>
      <c r="AL475" s="237" t="s">
        <v>284</v>
      </c>
      <c r="AM475" s="237"/>
      <c r="AN475" s="237" t="s">
        <v>358</v>
      </c>
      <c r="AO475" s="237" t="s">
        <v>359</v>
      </c>
      <c r="AP475" s="237" t="s">
        <v>360</v>
      </c>
      <c r="AQ475" s="237"/>
      <c r="AR475" s="237" t="s">
        <v>358</v>
      </c>
      <c r="AS475" s="237" t="s">
        <v>359</v>
      </c>
      <c r="AT475" s="237" t="s">
        <v>360</v>
      </c>
    </row>
    <row r="476" spans="1:46" ht="12.75">
      <c r="A476" s="237" t="s">
        <v>800</v>
      </c>
      <c r="B476" s="237" t="s">
        <v>801</v>
      </c>
      <c r="C476" s="237" t="s">
        <v>391</v>
      </c>
      <c r="D476" s="237" t="s">
        <v>800</v>
      </c>
      <c r="E476" s="237" t="s">
        <v>801</v>
      </c>
      <c r="F476" s="237" t="s">
        <v>391</v>
      </c>
      <c r="G476" s="237"/>
      <c r="H476" s="237" t="s">
        <v>361</v>
      </c>
      <c r="I476" s="237" t="s">
        <v>362</v>
      </c>
      <c r="J476" s="237" t="s">
        <v>363</v>
      </c>
      <c r="K476" s="237"/>
      <c r="L476" s="237" t="s">
        <v>361</v>
      </c>
      <c r="M476" s="237" t="s">
        <v>362</v>
      </c>
      <c r="N476" s="237" t="s">
        <v>363</v>
      </c>
      <c r="O476" s="237"/>
      <c r="P476" s="237" t="s">
        <v>361</v>
      </c>
      <c r="Q476" s="237" t="s">
        <v>362</v>
      </c>
      <c r="R476" s="237" t="s">
        <v>363</v>
      </c>
      <c r="S476" s="237"/>
      <c r="T476" s="237" t="s">
        <v>301</v>
      </c>
      <c r="U476" s="237" t="s">
        <v>302</v>
      </c>
      <c r="V476" s="237" t="s">
        <v>287</v>
      </c>
      <c r="W476" s="237"/>
      <c r="X476" s="237" t="s">
        <v>301</v>
      </c>
      <c r="Y476" s="237" t="s">
        <v>302</v>
      </c>
      <c r="Z476" s="237" t="s">
        <v>287</v>
      </c>
      <c r="AA476" s="237"/>
      <c r="AB476" s="237" t="s">
        <v>450</v>
      </c>
      <c r="AC476" s="237" t="s">
        <v>451</v>
      </c>
      <c r="AD476" s="237" t="s">
        <v>308</v>
      </c>
      <c r="AE476" s="237"/>
      <c r="AF476" s="237"/>
      <c r="AG476" s="237"/>
      <c r="AH476" s="237"/>
      <c r="AI476" s="237"/>
      <c r="AJ476" s="237" t="s">
        <v>282</v>
      </c>
      <c r="AK476" s="237" t="s">
        <v>283</v>
      </c>
      <c r="AL476" s="237" t="s">
        <v>284</v>
      </c>
      <c r="AM476" s="237"/>
      <c r="AN476" s="237" t="s">
        <v>361</v>
      </c>
      <c r="AO476" s="237" t="s">
        <v>362</v>
      </c>
      <c r="AP476" s="237" t="s">
        <v>363</v>
      </c>
      <c r="AQ476" s="237"/>
      <c r="AR476" s="237" t="s">
        <v>361</v>
      </c>
      <c r="AS476" s="237" t="s">
        <v>362</v>
      </c>
      <c r="AT476" s="237" t="s">
        <v>363</v>
      </c>
    </row>
    <row r="477" spans="1:46" ht="12.75">
      <c r="A477" s="237" t="s">
        <v>483</v>
      </c>
      <c r="B477" s="237" t="s">
        <v>484</v>
      </c>
      <c r="C477" s="237" t="s">
        <v>292</v>
      </c>
      <c r="D477" s="237" t="s">
        <v>483</v>
      </c>
      <c r="E477" s="237" t="s">
        <v>484</v>
      </c>
      <c r="F477" s="237" t="s">
        <v>292</v>
      </c>
      <c r="G477" s="237"/>
      <c r="H477" s="237" t="s">
        <v>688</v>
      </c>
      <c r="I477" s="237" t="s">
        <v>689</v>
      </c>
      <c r="J477" s="237" t="s">
        <v>405</v>
      </c>
      <c r="K477" s="237"/>
      <c r="L477" s="237" t="s">
        <v>688</v>
      </c>
      <c r="M477" s="237" t="s">
        <v>689</v>
      </c>
      <c r="N477" s="237" t="s">
        <v>405</v>
      </c>
      <c r="O477" s="237"/>
      <c r="P477" s="237" t="s">
        <v>688</v>
      </c>
      <c r="Q477" s="237" t="s">
        <v>689</v>
      </c>
      <c r="R477" s="237" t="s">
        <v>405</v>
      </c>
      <c r="S477" s="237"/>
      <c r="T477" s="237" t="s">
        <v>301</v>
      </c>
      <c r="U477" s="237" t="s">
        <v>302</v>
      </c>
      <c r="V477" s="237" t="s">
        <v>287</v>
      </c>
      <c r="W477" s="237"/>
      <c r="X477" s="237" t="s">
        <v>301</v>
      </c>
      <c r="Y477" s="237" t="s">
        <v>302</v>
      </c>
      <c r="Z477" s="237" t="s">
        <v>287</v>
      </c>
      <c r="AA477" s="237"/>
      <c r="AB477" s="237" t="s">
        <v>452</v>
      </c>
      <c r="AC477" s="237" t="s">
        <v>453</v>
      </c>
      <c r="AD477" s="237" t="s">
        <v>402</v>
      </c>
      <c r="AE477" s="237"/>
      <c r="AF477" s="237"/>
      <c r="AG477" s="237"/>
      <c r="AH477" s="237"/>
      <c r="AI477" s="237"/>
      <c r="AJ477" s="237" t="s">
        <v>285</v>
      </c>
      <c r="AK477" s="237" t="s">
        <v>286</v>
      </c>
      <c r="AL477" s="237" t="s">
        <v>287</v>
      </c>
      <c r="AM477" s="237"/>
      <c r="AN477" s="237" t="s">
        <v>688</v>
      </c>
      <c r="AO477" s="237" t="s">
        <v>689</v>
      </c>
      <c r="AP477" s="237" t="s">
        <v>405</v>
      </c>
      <c r="AQ477" s="237"/>
      <c r="AR477" s="237" t="s">
        <v>688</v>
      </c>
      <c r="AS477" s="237" t="s">
        <v>689</v>
      </c>
      <c r="AT477" s="237" t="s">
        <v>405</v>
      </c>
    </row>
    <row r="478" spans="1:46" ht="12.75">
      <c r="A478" s="237" t="s">
        <v>802</v>
      </c>
      <c r="B478" s="237" t="s">
        <v>803</v>
      </c>
      <c r="C478" s="237" t="s">
        <v>499</v>
      </c>
      <c r="D478" s="237" t="s">
        <v>802</v>
      </c>
      <c r="E478" s="237" t="s">
        <v>803</v>
      </c>
      <c r="F478" s="237" t="s">
        <v>499</v>
      </c>
      <c r="G478" s="237"/>
      <c r="H478" s="237" t="s">
        <v>690</v>
      </c>
      <c r="I478" s="237" t="s">
        <v>691</v>
      </c>
      <c r="J478" s="237" t="s">
        <v>643</v>
      </c>
      <c r="K478" s="237"/>
      <c r="L478" s="237" t="s">
        <v>690</v>
      </c>
      <c r="M478" s="237" t="s">
        <v>691</v>
      </c>
      <c r="N478" s="237" t="s">
        <v>643</v>
      </c>
      <c r="O478" s="237"/>
      <c r="P478" s="237" t="s">
        <v>690</v>
      </c>
      <c r="Q478" s="237" t="s">
        <v>691</v>
      </c>
      <c r="R478" s="237" t="s">
        <v>643</v>
      </c>
      <c r="S478" s="237"/>
      <c r="T478" s="237" t="s">
        <v>303</v>
      </c>
      <c r="U478" s="237" t="s">
        <v>304</v>
      </c>
      <c r="V478" s="237" t="s">
        <v>305</v>
      </c>
      <c r="W478" s="237"/>
      <c r="X478" s="237" t="s">
        <v>303</v>
      </c>
      <c r="Y478" s="237" t="s">
        <v>304</v>
      </c>
      <c r="Z478" s="237" t="s">
        <v>305</v>
      </c>
      <c r="AA478" s="237"/>
      <c r="AB478" s="237" t="s">
        <v>454</v>
      </c>
      <c r="AC478" s="237" t="s">
        <v>455</v>
      </c>
      <c r="AD478" s="237" t="s">
        <v>391</v>
      </c>
      <c r="AE478" s="237"/>
      <c r="AF478" s="237"/>
      <c r="AG478" s="237"/>
      <c r="AH478" s="237"/>
      <c r="AI478" s="237"/>
      <c r="AJ478" s="237" t="s">
        <v>285</v>
      </c>
      <c r="AK478" s="237" t="s">
        <v>286</v>
      </c>
      <c r="AL478" s="237" t="s">
        <v>287</v>
      </c>
      <c r="AM478" s="237"/>
      <c r="AN478" s="237" t="s">
        <v>690</v>
      </c>
      <c r="AO478" s="237" t="s">
        <v>691</v>
      </c>
      <c r="AP478" s="237" t="s">
        <v>643</v>
      </c>
      <c r="AQ478" s="237"/>
      <c r="AR478" s="237" t="s">
        <v>690</v>
      </c>
      <c r="AS478" s="237" t="s">
        <v>691</v>
      </c>
      <c r="AT478" s="237" t="s">
        <v>643</v>
      </c>
    </row>
    <row r="479" spans="1:46" ht="12.75">
      <c r="A479" s="237" t="s">
        <v>804</v>
      </c>
      <c r="B479" s="237" t="s">
        <v>805</v>
      </c>
      <c r="C479" s="237" t="s">
        <v>806</v>
      </c>
      <c r="D479" s="237" t="s">
        <v>804</v>
      </c>
      <c r="E479" s="237" t="s">
        <v>805</v>
      </c>
      <c r="F479" s="237" t="s">
        <v>806</v>
      </c>
      <c r="G479" s="237"/>
      <c r="H479" s="237" t="s">
        <v>364</v>
      </c>
      <c r="I479" s="237" t="s">
        <v>365</v>
      </c>
      <c r="J479" s="237" t="s">
        <v>366</v>
      </c>
      <c r="K479" s="237"/>
      <c r="L479" s="237" t="s">
        <v>364</v>
      </c>
      <c r="M479" s="237" t="s">
        <v>365</v>
      </c>
      <c r="N479" s="237" t="s">
        <v>366</v>
      </c>
      <c r="O479" s="237"/>
      <c r="P479" s="237" t="s">
        <v>364</v>
      </c>
      <c r="Q479" s="237" t="s">
        <v>365</v>
      </c>
      <c r="R479" s="237" t="s">
        <v>366</v>
      </c>
      <c r="S479" s="237"/>
      <c r="T479" s="237" t="s">
        <v>303</v>
      </c>
      <c r="U479" s="237" t="s">
        <v>304</v>
      </c>
      <c r="V479" s="237" t="s">
        <v>305</v>
      </c>
      <c r="W479" s="237"/>
      <c r="X479" s="237" t="s">
        <v>303</v>
      </c>
      <c r="Y479" s="237" t="s">
        <v>304</v>
      </c>
      <c r="Z479" s="237" t="s">
        <v>305</v>
      </c>
      <c r="AA479" s="237"/>
      <c r="AB479" s="237" t="s">
        <v>770</v>
      </c>
      <c r="AC479" s="237" t="s">
        <v>289</v>
      </c>
      <c r="AD479" s="237" t="s">
        <v>543</v>
      </c>
      <c r="AE479" s="237"/>
      <c r="AF479" s="237"/>
      <c r="AG479" s="237"/>
      <c r="AH479" s="237"/>
      <c r="AI479" s="237"/>
      <c r="AJ479" s="237" t="s">
        <v>288</v>
      </c>
      <c r="AK479" s="237" t="s">
        <v>289</v>
      </c>
      <c r="AL479" s="237" t="s">
        <v>287</v>
      </c>
      <c r="AM479" s="237"/>
      <c r="AN479" s="237" t="s">
        <v>364</v>
      </c>
      <c r="AO479" s="237" t="s">
        <v>365</v>
      </c>
      <c r="AP479" s="237" t="s">
        <v>366</v>
      </c>
      <c r="AQ479" s="237"/>
      <c r="AR479" s="237" t="s">
        <v>364</v>
      </c>
      <c r="AS479" s="237" t="s">
        <v>365</v>
      </c>
      <c r="AT479" s="237" t="s">
        <v>366</v>
      </c>
    </row>
    <row r="480" spans="1:46" ht="12.75">
      <c r="A480" s="237" t="s">
        <v>807</v>
      </c>
      <c r="B480" s="237" t="s">
        <v>808</v>
      </c>
      <c r="C480" s="237" t="s">
        <v>435</v>
      </c>
      <c r="D480" s="237" t="s">
        <v>807</v>
      </c>
      <c r="E480" s="237" t="s">
        <v>808</v>
      </c>
      <c r="F480" s="237" t="s">
        <v>435</v>
      </c>
      <c r="G480" s="237"/>
      <c r="H480" s="237" t="s">
        <v>692</v>
      </c>
      <c r="I480" s="237" t="s">
        <v>693</v>
      </c>
      <c r="J480" s="237" t="s">
        <v>694</v>
      </c>
      <c r="K480" s="237"/>
      <c r="L480" s="237" t="s">
        <v>692</v>
      </c>
      <c r="M480" s="237" t="s">
        <v>693</v>
      </c>
      <c r="N480" s="237" t="s">
        <v>694</v>
      </c>
      <c r="O480" s="237"/>
      <c r="P480" s="237" t="s">
        <v>692</v>
      </c>
      <c r="Q480" s="237" t="s">
        <v>693</v>
      </c>
      <c r="R480" s="237" t="s">
        <v>694</v>
      </c>
      <c r="S480" s="237"/>
      <c r="T480" s="237" t="s">
        <v>526</v>
      </c>
      <c r="U480" s="237" t="s">
        <v>527</v>
      </c>
      <c r="V480" s="237" t="s">
        <v>687</v>
      </c>
      <c r="W480" s="237"/>
      <c r="X480" s="237" t="s">
        <v>526</v>
      </c>
      <c r="Y480" s="237" t="s">
        <v>527</v>
      </c>
      <c r="Z480" s="237" t="s">
        <v>687</v>
      </c>
      <c r="AA480" s="237"/>
      <c r="AB480" s="237" t="s">
        <v>671</v>
      </c>
      <c r="AC480" s="237" t="s">
        <v>672</v>
      </c>
      <c r="AD480" s="237" t="s">
        <v>673</v>
      </c>
      <c r="AE480" s="237"/>
      <c r="AF480" s="237"/>
      <c r="AG480" s="237"/>
      <c r="AH480" s="237"/>
      <c r="AI480" s="237"/>
      <c r="AJ480" s="237" t="s">
        <v>288</v>
      </c>
      <c r="AK480" s="237" t="s">
        <v>289</v>
      </c>
      <c r="AL480" s="237" t="s">
        <v>287</v>
      </c>
      <c r="AM480" s="237"/>
      <c r="AN480" s="237" t="s">
        <v>692</v>
      </c>
      <c r="AO480" s="237" t="s">
        <v>693</v>
      </c>
      <c r="AP480" s="237" t="s">
        <v>694</v>
      </c>
      <c r="AQ480" s="237"/>
      <c r="AR480" s="237" t="s">
        <v>692</v>
      </c>
      <c r="AS480" s="237" t="s">
        <v>693</v>
      </c>
      <c r="AT480" s="237" t="s">
        <v>694</v>
      </c>
    </row>
    <row r="481" spans="1:46" ht="12.75">
      <c r="A481" s="237" t="s">
        <v>809</v>
      </c>
      <c r="B481" s="237" t="s">
        <v>810</v>
      </c>
      <c r="C481" s="237" t="s">
        <v>811</v>
      </c>
      <c r="D481" s="237" t="s">
        <v>809</v>
      </c>
      <c r="E481" s="237" t="s">
        <v>810</v>
      </c>
      <c r="F481" s="237" t="s">
        <v>811</v>
      </c>
      <c r="G481" s="237"/>
      <c r="H481" s="237" t="s">
        <v>373</v>
      </c>
      <c r="I481" s="237" t="s">
        <v>374</v>
      </c>
      <c r="J481" s="237" t="s">
        <v>375</v>
      </c>
      <c r="K481" s="237"/>
      <c r="L481" s="237" t="s">
        <v>373</v>
      </c>
      <c r="M481" s="237" t="s">
        <v>374</v>
      </c>
      <c r="N481" s="237" t="s">
        <v>375</v>
      </c>
      <c r="O481" s="237"/>
      <c r="P481" s="237" t="s">
        <v>373</v>
      </c>
      <c r="Q481" s="237" t="s">
        <v>374</v>
      </c>
      <c r="R481" s="237" t="s">
        <v>375</v>
      </c>
      <c r="S481" s="237"/>
      <c r="T481" s="237" t="s">
        <v>526</v>
      </c>
      <c r="U481" s="237" t="s">
        <v>527</v>
      </c>
      <c r="V481" s="237" t="s">
        <v>687</v>
      </c>
      <c r="W481" s="237"/>
      <c r="X481" s="237" t="s">
        <v>526</v>
      </c>
      <c r="Y481" s="237" t="s">
        <v>527</v>
      </c>
      <c r="Z481" s="237" t="s">
        <v>687</v>
      </c>
      <c r="AA481" s="237"/>
      <c r="AB481" s="237" t="s">
        <v>456</v>
      </c>
      <c r="AC481" s="237" t="s">
        <v>457</v>
      </c>
      <c r="AD481" s="237" t="s">
        <v>287</v>
      </c>
      <c r="AE481" s="237"/>
      <c r="AF481" s="237"/>
      <c r="AG481" s="237"/>
      <c r="AH481" s="237"/>
      <c r="AI481" s="237"/>
      <c r="AJ481" s="237" t="s">
        <v>342</v>
      </c>
      <c r="AK481" s="237" t="s">
        <v>343</v>
      </c>
      <c r="AL481" s="237" t="s">
        <v>277</v>
      </c>
      <c r="AM481" s="237"/>
      <c r="AN481" s="237" t="s">
        <v>373</v>
      </c>
      <c r="AO481" s="237" t="s">
        <v>374</v>
      </c>
      <c r="AP481" s="237" t="s">
        <v>375</v>
      </c>
      <c r="AQ481" s="237"/>
      <c r="AR481" s="237" t="s">
        <v>373</v>
      </c>
      <c r="AS481" s="237" t="s">
        <v>374</v>
      </c>
      <c r="AT481" s="237" t="s">
        <v>375</v>
      </c>
    </row>
    <row r="482" spans="1:46" ht="12.75">
      <c r="A482" s="237" t="s">
        <v>715</v>
      </c>
      <c r="B482" s="237" t="s">
        <v>677</v>
      </c>
      <c r="C482" s="237" t="s">
        <v>640</v>
      </c>
      <c r="D482" s="237" t="s">
        <v>715</v>
      </c>
      <c r="E482" s="237" t="s">
        <v>677</v>
      </c>
      <c r="F482" s="237" t="s">
        <v>640</v>
      </c>
      <c r="G482" s="237"/>
      <c r="H482" s="237" t="s">
        <v>367</v>
      </c>
      <c r="I482" s="237" t="s">
        <v>368</v>
      </c>
      <c r="J482" s="237" t="s">
        <v>369</v>
      </c>
      <c r="K482" s="237"/>
      <c r="L482" s="237" t="s">
        <v>367</v>
      </c>
      <c r="M482" s="237" t="s">
        <v>368</v>
      </c>
      <c r="N482" s="237" t="s">
        <v>369</v>
      </c>
      <c r="O482" s="237"/>
      <c r="P482" s="237" t="s">
        <v>367</v>
      </c>
      <c r="Q482" s="237" t="s">
        <v>368</v>
      </c>
      <c r="R482" s="237" t="s">
        <v>369</v>
      </c>
      <c r="S482" s="237"/>
      <c r="T482" s="237" t="s">
        <v>625</v>
      </c>
      <c r="U482" s="237" t="s">
        <v>626</v>
      </c>
      <c r="V482" s="237" t="s">
        <v>338</v>
      </c>
      <c r="W482" s="237"/>
      <c r="X482" s="237" t="s">
        <v>625</v>
      </c>
      <c r="Y482" s="237" t="s">
        <v>626</v>
      </c>
      <c r="Z482" s="237" t="s">
        <v>338</v>
      </c>
      <c r="AA482" s="237"/>
      <c r="AB482" s="237" t="s">
        <v>458</v>
      </c>
      <c r="AC482" s="237" t="s">
        <v>459</v>
      </c>
      <c r="AD482" s="237" t="s">
        <v>314</v>
      </c>
      <c r="AE482" s="237"/>
      <c r="AF482" s="237"/>
      <c r="AG482" s="237"/>
      <c r="AH482" s="237"/>
      <c r="AI482" s="237"/>
      <c r="AJ482" s="237" t="s">
        <v>342</v>
      </c>
      <c r="AK482" s="237" t="s">
        <v>343</v>
      </c>
      <c r="AL482" s="237" t="s">
        <v>277</v>
      </c>
      <c r="AM482" s="237"/>
      <c r="AN482" s="237" t="s">
        <v>367</v>
      </c>
      <c r="AO482" s="237" t="s">
        <v>368</v>
      </c>
      <c r="AP482" s="237" t="s">
        <v>369</v>
      </c>
      <c r="AQ482" s="237"/>
      <c r="AR482" s="237" t="s">
        <v>367</v>
      </c>
      <c r="AS482" s="237" t="s">
        <v>368</v>
      </c>
      <c r="AT482" s="237" t="s">
        <v>369</v>
      </c>
    </row>
    <row r="483" spans="1:46" ht="12.75">
      <c r="A483" s="237" t="s">
        <v>825</v>
      </c>
      <c r="B483" s="237" t="s">
        <v>677</v>
      </c>
      <c r="C483" s="237" t="s">
        <v>643</v>
      </c>
      <c r="D483" s="237" t="s">
        <v>825</v>
      </c>
      <c r="E483" s="237" t="s">
        <v>677</v>
      </c>
      <c r="F483" s="237" t="s">
        <v>643</v>
      </c>
      <c r="G483" s="237"/>
      <c r="H483" s="237" t="s">
        <v>548</v>
      </c>
      <c r="I483" s="237" t="s">
        <v>549</v>
      </c>
      <c r="J483" s="237" t="s">
        <v>360</v>
      </c>
      <c r="K483" s="237"/>
      <c r="L483" s="237" t="s">
        <v>548</v>
      </c>
      <c r="M483" s="237" t="s">
        <v>549</v>
      </c>
      <c r="N483" s="237" t="s">
        <v>360</v>
      </c>
      <c r="O483" s="237"/>
      <c r="P483" s="237" t="s">
        <v>548</v>
      </c>
      <c r="Q483" s="237" t="s">
        <v>549</v>
      </c>
      <c r="R483" s="237" t="s">
        <v>360</v>
      </c>
      <c r="S483" s="237"/>
      <c r="T483" s="237" t="s">
        <v>688</v>
      </c>
      <c r="U483" s="237" t="s">
        <v>689</v>
      </c>
      <c r="V483" s="237" t="s">
        <v>405</v>
      </c>
      <c r="W483" s="237"/>
      <c r="X483" s="237" t="s">
        <v>688</v>
      </c>
      <c r="Y483" s="237" t="s">
        <v>689</v>
      </c>
      <c r="Z483" s="237" t="s">
        <v>405</v>
      </c>
      <c r="AA483" s="237"/>
      <c r="AB483" s="237" t="s">
        <v>282</v>
      </c>
      <c r="AC483" s="237" t="s">
        <v>283</v>
      </c>
      <c r="AD483" s="237" t="s">
        <v>284</v>
      </c>
      <c r="AE483" s="237"/>
      <c r="AF483" s="237"/>
      <c r="AG483" s="237"/>
      <c r="AH483" s="237"/>
      <c r="AI483" s="237"/>
      <c r="AJ483" s="237" t="s">
        <v>615</v>
      </c>
      <c r="AK483" s="237" t="s">
        <v>616</v>
      </c>
      <c r="AL483" s="237" t="s">
        <v>467</v>
      </c>
      <c r="AM483" s="237"/>
      <c r="AN483" s="237" t="s">
        <v>548</v>
      </c>
      <c r="AO483" s="237" t="s">
        <v>549</v>
      </c>
      <c r="AP483" s="237" t="s">
        <v>360</v>
      </c>
      <c r="AQ483" s="237"/>
      <c r="AR483" s="237" t="s">
        <v>548</v>
      </c>
      <c r="AS483" s="237" t="s">
        <v>549</v>
      </c>
      <c r="AT483" s="237" t="s">
        <v>360</v>
      </c>
    </row>
    <row r="484" spans="1:46" ht="12.75">
      <c r="A484" s="237" t="s">
        <v>485</v>
      </c>
      <c r="B484" s="237" t="s">
        <v>486</v>
      </c>
      <c r="C484" s="237" t="s">
        <v>298</v>
      </c>
      <c r="D484" s="237" t="s">
        <v>485</v>
      </c>
      <c r="E484" s="237" t="s">
        <v>486</v>
      </c>
      <c r="F484" s="237" t="s">
        <v>298</v>
      </c>
      <c r="G484" s="237"/>
      <c r="H484" s="237" t="s">
        <v>376</v>
      </c>
      <c r="I484" s="237" t="s">
        <v>377</v>
      </c>
      <c r="J484" s="237" t="s">
        <v>372</v>
      </c>
      <c r="K484" s="237"/>
      <c r="L484" s="237" t="s">
        <v>376</v>
      </c>
      <c r="M484" s="237" t="s">
        <v>377</v>
      </c>
      <c r="N484" s="237" t="s">
        <v>372</v>
      </c>
      <c r="O484" s="237"/>
      <c r="P484" s="237" t="s">
        <v>376</v>
      </c>
      <c r="Q484" s="237" t="s">
        <v>377</v>
      </c>
      <c r="R484" s="237" t="s">
        <v>372</v>
      </c>
      <c r="S484" s="237"/>
      <c r="T484" s="237" t="s">
        <v>690</v>
      </c>
      <c r="U484" s="237" t="s">
        <v>691</v>
      </c>
      <c r="V484" s="237" t="s">
        <v>643</v>
      </c>
      <c r="W484" s="237"/>
      <c r="X484" s="237" t="s">
        <v>690</v>
      </c>
      <c r="Y484" s="237" t="s">
        <v>691</v>
      </c>
      <c r="Z484" s="237" t="s">
        <v>643</v>
      </c>
      <c r="AA484" s="237"/>
      <c r="AB484" s="237" t="s">
        <v>282</v>
      </c>
      <c r="AC484" s="237" t="s">
        <v>283</v>
      </c>
      <c r="AD484" s="237" t="s">
        <v>284</v>
      </c>
      <c r="AE484" s="237"/>
      <c r="AF484" s="237"/>
      <c r="AG484" s="237"/>
      <c r="AH484" s="237"/>
      <c r="AI484" s="237"/>
      <c r="AJ484" s="237" t="s">
        <v>617</v>
      </c>
      <c r="AK484" s="237" t="s">
        <v>616</v>
      </c>
      <c r="AL484" s="237" t="s">
        <v>618</v>
      </c>
      <c r="AM484" s="237"/>
      <c r="AN484" s="237" t="s">
        <v>376</v>
      </c>
      <c r="AO484" s="237" t="s">
        <v>377</v>
      </c>
      <c r="AP484" s="237" t="s">
        <v>372</v>
      </c>
      <c r="AQ484" s="237"/>
      <c r="AR484" s="237" t="s">
        <v>376</v>
      </c>
      <c r="AS484" s="237" t="s">
        <v>377</v>
      </c>
      <c r="AT484" s="237" t="s">
        <v>372</v>
      </c>
    </row>
    <row r="485" spans="1:46" ht="12.75">
      <c r="A485" s="237" t="s">
        <v>812</v>
      </c>
      <c r="B485" s="237" t="s">
        <v>813</v>
      </c>
      <c r="C485" s="237" t="s">
        <v>421</v>
      </c>
      <c r="D485" s="237" t="s">
        <v>812</v>
      </c>
      <c r="E485" s="237" t="s">
        <v>813</v>
      </c>
      <c r="F485" s="237" t="s">
        <v>421</v>
      </c>
      <c r="G485" s="237"/>
      <c r="H485" s="237" t="s">
        <v>370</v>
      </c>
      <c r="I485" s="237" t="s">
        <v>371</v>
      </c>
      <c r="J485" s="237" t="s">
        <v>372</v>
      </c>
      <c r="K485" s="237"/>
      <c r="L485" s="237" t="s">
        <v>370</v>
      </c>
      <c r="M485" s="237" t="s">
        <v>371</v>
      </c>
      <c r="N485" s="237" t="s">
        <v>372</v>
      </c>
      <c r="O485" s="237"/>
      <c r="P485" s="237" t="s">
        <v>370</v>
      </c>
      <c r="Q485" s="237" t="s">
        <v>371</v>
      </c>
      <c r="R485" s="237" t="s">
        <v>372</v>
      </c>
      <c r="S485" s="237"/>
      <c r="T485" s="237" t="s">
        <v>692</v>
      </c>
      <c r="U485" s="237" t="s">
        <v>693</v>
      </c>
      <c r="V485" s="237" t="s">
        <v>694</v>
      </c>
      <c r="W485" s="237"/>
      <c r="X485" s="237" t="s">
        <v>692</v>
      </c>
      <c r="Y485" s="237" t="s">
        <v>693</v>
      </c>
      <c r="Z485" s="237" t="s">
        <v>694</v>
      </c>
      <c r="AA485" s="237"/>
      <c r="AB485" s="237" t="s">
        <v>282</v>
      </c>
      <c r="AC485" s="237" t="s">
        <v>283</v>
      </c>
      <c r="AD485" s="237" t="s">
        <v>284</v>
      </c>
      <c r="AE485" s="237"/>
      <c r="AF485" s="237"/>
      <c r="AG485" s="237"/>
      <c r="AH485" s="237"/>
      <c r="AI485" s="237"/>
      <c r="AJ485" s="237" t="s">
        <v>619</v>
      </c>
      <c r="AK485" s="237" t="s">
        <v>616</v>
      </c>
      <c r="AL485" s="237" t="s">
        <v>620</v>
      </c>
      <c r="AM485" s="237"/>
      <c r="AN485" s="237" t="s">
        <v>370</v>
      </c>
      <c r="AO485" s="237" t="s">
        <v>371</v>
      </c>
      <c r="AP485" s="237" t="s">
        <v>372</v>
      </c>
      <c r="AQ485" s="237"/>
      <c r="AR485" s="237" t="s">
        <v>370</v>
      </c>
      <c r="AS485" s="237" t="s">
        <v>371</v>
      </c>
      <c r="AT485" s="237" t="s">
        <v>372</v>
      </c>
    </row>
    <row r="486" spans="1:46" ht="12.75">
      <c r="A486" s="237" t="s">
        <v>487</v>
      </c>
      <c r="B486" s="237" t="s">
        <v>488</v>
      </c>
      <c r="C486" s="237" t="s">
        <v>314</v>
      </c>
      <c r="D486" s="237" t="s">
        <v>487</v>
      </c>
      <c r="E486" s="237" t="s">
        <v>488</v>
      </c>
      <c r="F486" s="237" t="s">
        <v>314</v>
      </c>
      <c r="G486" s="237"/>
      <c r="H486" s="237" t="s">
        <v>695</v>
      </c>
      <c r="I486" s="237" t="s">
        <v>696</v>
      </c>
      <c r="J486" s="237" t="s">
        <v>418</v>
      </c>
      <c r="K486" s="237"/>
      <c r="L486" s="237" t="s">
        <v>695</v>
      </c>
      <c r="M486" s="237" t="s">
        <v>696</v>
      </c>
      <c r="N486" s="237" t="s">
        <v>418</v>
      </c>
      <c r="O486" s="237"/>
      <c r="P486" s="237" t="s">
        <v>695</v>
      </c>
      <c r="Q486" s="237" t="s">
        <v>696</v>
      </c>
      <c r="R486" s="237" t="s">
        <v>418</v>
      </c>
      <c r="S486" s="237"/>
      <c r="T486" s="237" t="s">
        <v>306</v>
      </c>
      <c r="U486" s="237" t="s">
        <v>307</v>
      </c>
      <c r="V486" s="237" t="s">
        <v>308</v>
      </c>
      <c r="W486" s="237"/>
      <c r="X486" s="237" t="s">
        <v>306</v>
      </c>
      <c r="Y486" s="237" t="s">
        <v>307</v>
      </c>
      <c r="Z486" s="237" t="s">
        <v>308</v>
      </c>
      <c r="AA486" s="237"/>
      <c r="AB486" s="237" t="s">
        <v>460</v>
      </c>
      <c r="AC486" s="237" t="s">
        <v>461</v>
      </c>
      <c r="AD486" s="237" t="s">
        <v>363</v>
      </c>
      <c r="AE486" s="237"/>
      <c r="AF486" s="237"/>
      <c r="AG486" s="237"/>
      <c r="AH486" s="237"/>
      <c r="AI486" s="237"/>
      <c r="AJ486" s="237" t="s">
        <v>621</v>
      </c>
      <c r="AK486" s="237" t="s">
        <v>616</v>
      </c>
      <c r="AL486" s="237" t="s">
        <v>622</v>
      </c>
      <c r="AM486" s="237"/>
      <c r="AN486" s="237" t="s">
        <v>695</v>
      </c>
      <c r="AO486" s="237" t="s">
        <v>696</v>
      </c>
      <c r="AP486" s="237" t="s">
        <v>418</v>
      </c>
      <c r="AQ486" s="237"/>
      <c r="AR486" s="237" t="s">
        <v>695</v>
      </c>
      <c r="AS486" s="237" t="s">
        <v>696</v>
      </c>
      <c r="AT486" s="237" t="s">
        <v>418</v>
      </c>
    </row>
    <row r="487" spans="1:46" ht="12.75">
      <c r="A487" s="237" t="s">
        <v>489</v>
      </c>
      <c r="B487" s="237" t="s">
        <v>490</v>
      </c>
      <c r="C487" s="237" t="s">
        <v>430</v>
      </c>
      <c r="D487" s="237" t="s">
        <v>489</v>
      </c>
      <c r="E487" s="237" t="s">
        <v>490</v>
      </c>
      <c r="F487" s="237" t="s">
        <v>430</v>
      </c>
      <c r="G487" s="237"/>
      <c r="H487" s="237" t="s">
        <v>378</v>
      </c>
      <c r="I487" s="237" t="s">
        <v>379</v>
      </c>
      <c r="J487" s="237" t="s">
        <v>360</v>
      </c>
      <c r="K487" s="237"/>
      <c r="L487" s="237" t="s">
        <v>378</v>
      </c>
      <c r="M487" s="237" t="s">
        <v>379</v>
      </c>
      <c r="N487" s="237" t="s">
        <v>360</v>
      </c>
      <c r="O487" s="237"/>
      <c r="P487" s="237" t="s">
        <v>378</v>
      </c>
      <c r="Q487" s="237" t="s">
        <v>379</v>
      </c>
      <c r="R487" s="237" t="s">
        <v>360</v>
      </c>
      <c r="S487" s="237"/>
      <c r="T487" s="237" t="s">
        <v>306</v>
      </c>
      <c r="U487" s="237" t="s">
        <v>307</v>
      </c>
      <c r="V487" s="237" t="s">
        <v>308</v>
      </c>
      <c r="W487" s="237"/>
      <c r="X487" s="237" t="s">
        <v>306</v>
      </c>
      <c r="Y487" s="237" t="s">
        <v>307</v>
      </c>
      <c r="Z487" s="237" t="s">
        <v>308</v>
      </c>
      <c r="AA487" s="237"/>
      <c r="AB487" s="237" t="s">
        <v>285</v>
      </c>
      <c r="AC487" s="237" t="s">
        <v>286</v>
      </c>
      <c r="AD487" s="237" t="s">
        <v>287</v>
      </c>
      <c r="AE487" s="237"/>
      <c r="AF487" s="237"/>
      <c r="AG487" s="237"/>
      <c r="AH487" s="237"/>
      <c r="AI487" s="237"/>
      <c r="AJ487" s="237" t="s">
        <v>674</v>
      </c>
      <c r="AK487" s="237" t="s">
        <v>675</v>
      </c>
      <c r="AL487" s="237" t="s">
        <v>643</v>
      </c>
      <c r="AM487" s="237"/>
      <c r="AN487" s="237" t="s">
        <v>378</v>
      </c>
      <c r="AO487" s="237" t="s">
        <v>379</v>
      </c>
      <c r="AP487" s="237" t="s">
        <v>360</v>
      </c>
      <c r="AQ487" s="237"/>
      <c r="AR487" s="237" t="s">
        <v>378</v>
      </c>
      <c r="AS487" s="237" t="s">
        <v>379</v>
      </c>
      <c r="AT487" s="237" t="s">
        <v>360</v>
      </c>
    </row>
    <row r="488" spans="1:46" ht="12.75">
      <c r="A488" s="237" t="s">
        <v>491</v>
      </c>
      <c r="B488" s="237" t="s">
        <v>492</v>
      </c>
      <c r="C488" s="237" t="s">
        <v>344</v>
      </c>
      <c r="D488" s="237" t="s">
        <v>491</v>
      </c>
      <c r="E488" s="237" t="s">
        <v>492</v>
      </c>
      <c r="F488" s="237" t="s">
        <v>344</v>
      </c>
      <c r="G488" s="237"/>
      <c r="H488" s="237" t="s">
        <v>382</v>
      </c>
      <c r="I488" s="237" t="s">
        <v>383</v>
      </c>
      <c r="J488" s="237" t="s">
        <v>384</v>
      </c>
      <c r="K488" s="237"/>
      <c r="L488" s="237" t="s">
        <v>382</v>
      </c>
      <c r="M488" s="237" t="s">
        <v>383</v>
      </c>
      <c r="N488" s="237" t="s">
        <v>384</v>
      </c>
      <c r="O488" s="237"/>
      <c r="P488" s="237" t="s">
        <v>382</v>
      </c>
      <c r="Q488" s="237" t="s">
        <v>383</v>
      </c>
      <c r="R488" s="237" t="s">
        <v>384</v>
      </c>
      <c r="S488" s="237"/>
      <c r="T488" s="237" t="s">
        <v>695</v>
      </c>
      <c r="U488" s="237" t="s">
        <v>696</v>
      </c>
      <c r="V488" s="237" t="s">
        <v>418</v>
      </c>
      <c r="W488" s="237"/>
      <c r="X488" s="237" t="s">
        <v>695</v>
      </c>
      <c r="Y488" s="237" t="s">
        <v>696</v>
      </c>
      <c r="Z488" s="237" t="s">
        <v>418</v>
      </c>
      <c r="AA488" s="237"/>
      <c r="AB488" s="237" t="s">
        <v>285</v>
      </c>
      <c r="AC488" s="237" t="s">
        <v>286</v>
      </c>
      <c r="AD488" s="237" t="s">
        <v>287</v>
      </c>
      <c r="AE488" s="237"/>
      <c r="AF488" s="237"/>
      <c r="AG488" s="237"/>
      <c r="AH488" s="237"/>
      <c r="AI488" s="237"/>
      <c r="AJ488" s="237" t="s">
        <v>674</v>
      </c>
      <c r="AK488" s="237" t="s">
        <v>675</v>
      </c>
      <c r="AL488" s="237" t="s">
        <v>643</v>
      </c>
      <c r="AM488" s="237"/>
      <c r="AN488" s="237" t="s">
        <v>382</v>
      </c>
      <c r="AO488" s="237" t="s">
        <v>383</v>
      </c>
      <c r="AP488" s="237" t="s">
        <v>384</v>
      </c>
      <c r="AQ488" s="237"/>
      <c r="AR488" s="237" t="s">
        <v>382</v>
      </c>
      <c r="AS488" s="237" t="s">
        <v>383</v>
      </c>
      <c r="AT488" s="237" t="s">
        <v>384</v>
      </c>
    </row>
    <row r="489" spans="1:46" ht="12.75">
      <c r="A489" s="237" t="s">
        <v>493</v>
      </c>
      <c r="B489" s="237" t="s">
        <v>494</v>
      </c>
      <c r="C489" s="237" t="s">
        <v>402</v>
      </c>
      <c r="D489" s="237" t="s">
        <v>493</v>
      </c>
      <c r="E489" s="237" t="s">
        <v>494</v>
      </c>
      <c r="F489" s="237" t="s">
        <v>402</v>
      </c>
      <c r="G489" s="237"/>
      <c r="H489" s="237" t="s">
        <v>380</v>
      </c>
      <c r="I489" s="237" t="s">
        <v>381</v>
      </c>
      <c r="J489" s="237" t="s">
        <v>360</v>
      </c>
      <c r="K489" s="237"/>
      <c r="L489" s="237" t="s">
        <v>380</v>
      </c>
      <c r="M489" s="237" t="s">
        <v>381</v>
      </c>
      <c r="N489" s="237" t="s">
        <v>360</v>
      </c>
      <c r="O489" s="237"/>
      <c r="P489" s="237" t="s">
        <v>380</v>
      </c>
      <c r="Q489" s="237" t="s">
        <v>381</v>
      </c>
      <c r="R489" s="237" t="s">
        <v>360</v>
      </c>
      <c r="S489" s="237"/>
      <c r="T489" s="237" t="s">
        <v>309</v>
      </c>
      <c r="U489" s="237" t="s">
        <v>310</v>
      </c>
      <c r="V489" s="237" t="s">
        <v>311</v>
      </c>
      <c r="W489" s="237"/>
      <c r="X489" s="237" t="s">
        <v>309</v>
      </c>
      <c r="Y489" s="237" t="s">
        <v>310</v>
      </c>
      <c r="Z489" s="237" t="s">
        <v>311</v>
      </c>
      <c r="AA489" s="237"/>
      <c r="AB489" s="237" t="s">
        <v>285</v>
      </c>
      <c r="AC489" s="237" t="s">
        <v>286</v>
      </c>
      <c r="AD489" s="237" t="s">
        <v>287</v>
      </c>
      <c r="AE489" s="237"/>
      <c r="AF489" s="237"/>
      <c r="AG489" s="237"/>
      <c r="AH489" s="237"/>
      <c r="AI489" s="237"/>
      <c r="AJ489" s="237" t="s">
        <v>623</v>
      </c>
      <c r="AK489" s="237" t="s">
        <v>624</v>
      </c>
      <c r="AL489" s="237" t="s">
        <v>360</v>
      </c>
      <c r="AM489" s="237"/>
      <c r="AN489" s="237" t="s">
        <v>380</v>
      </c>
      <c r="AO489" s="237" t="s">
        <v>381</v>
      </c>
      <c r="AP489" s="237" t="s">
        <v>360</v>
      </c>
      <c r="AQ489" s="237"/>
      <c r="AR489" s="237" t="s">
        <v>380</v>
      </c>
      <c r="AS489" s="237" t="s">
        <v>381</v>
      </c>
      <c r="AT489" s="237" t="s">
        <v>360</v>
      </c>
    </row>
    <row r="490" spans="1:46" ht="12.75">
      <c r="A490" s="237" t="s">
        <v>495</v>
      </c>
      <c r="B490" s="237" t="s">
        <v>496</v>
      </c>
      <c r="C490" s="237" t="s">
        <v>314</v>
      </c>
      <c r="D490" s="237" t="s">
        <v>495</v>
      </c>
      <c r="E490" s="237" t="s">
        <v>496</v>
      </c>
      <c r="F490" s="237" t="s">
        <v>314</v>
      </c>
      <c r="G490" s="237"/>
      <c r="H490" s="237" t="s">
        <v>697</v>
      </c>
      <c r="I490" s="237" t="s">
        <v>698</v>
      </c>
      <c r="J490" s="237" t="s">
        <v>298</v>
      </c>
      <c r="K490" s="237"/>
      <c r="L490" s="237" t="s">
        <v>697</v>
      </c>
      <c r="M490" s="237" t="s">
        <v>698</v>
      </c>
      <c r="N490" s="237" t="s">
        <v>298</v>
      </c>
      <c r="O490" s="237"/>
      <c r="P490" s="237" t="s">
        <v>697</v>
      </c>
      <c r="Q490" s="237" t="s">
        <v>698</v>
      </c>
      <c r="R490" s="237" t="s">
        <v>298</v>
      </c>
      <c r="S490" s="237"/>
      <c r="T490" s="237" t="s">
        <v>309</v>
      </c>
      <c r="U490" s="237" t="s">
        <v>310</v>
      </c>
      <c r="V490" s="237" t="s">
        <v>311</v>
      </c>
      <c r="W490" s="237"/>
      <c r="X490" s="237" t="s">
        <v>309</v>
      </c>
      <c r="Y490" s="237" t="s">
        <v>310</v>
      </c>
      <c r="Z490" s="237" t="s">
        <v>311</v>
      </c>
      <c r="AA490" s="237"/>
      <c r="AB490" s="237" t="s">
        <v>288</v>
      </c>
      <c r="AC490" s="237" t="s">
        <v>289</v>
      </c>
      <c r="AD490" s="237" t="s">
        <v>287</v>
      </c>
      <c r="AE490" s="237"/>
      <c r="AF490" s="237"/>
      <c r="AG490" s="237"/>
      <c r="AH490" s="237"/>
      <c r="AI490" s="237"/>
      <c r="AJ490" s="237" t="s">
        <v>345</v>
      </c>
      <c r="AK490" s="237" t="s">
        <v>346</v>
      </c>
      <c r="AL490" s="237" t="s">
        <v>347</v>
      </c>
      <c r="AM490" s="237"/>
      <c r="AN490" s="237" t="s">
        <v>697</v>
      </c>
      <c r="AO490" s="237" t="s">
        <v>698</v>
      </c>
      <c r="AP490" s="237" t="s">
        <v>298</v>
      </c>
      <c r="AQ490" s="237"/>
      <c r="AR490" s="237" t="s">
        <v>697</v>
      </c>
      <c r="AS490" s="237" t="s">
        <v>698</v>
      </c>
      <c r="AT490" s="237" t="s">
        <v>298</v>
      </c>
    </row>
    <row r="491" spans="1:46" ht="12.75">
      <c r="A491" s="237" t="s">
        <v>497</v>
      </c>
      <c r="B491" s="237" t="s">
        <v>498</v>
      </c>
      <c r="C491" s="237" t="s">
        <v>499</v>
      </c>
      <c r="D491" s="237" t="s">
        <v>497</v>
      </c>
      <c r="E491" s="237" t="s">
        <v>498</v>
      </c>
      <c r="F491" s="237" t="s">
        <v>499</v>
      </c>
      <c r="G491" s="237"/>
      <c r="H491" s="237" t="s">
        <v>699</v>
      </c>
      <c r="I491" s="237" t="s">
        <v>700</v>
      </c>
      <c r="J491" s="237" t="s">
        <v>643</v>
      </c>
      <c r="K491" s="237"/>
      <c r="L491" s="237" t="s">
        <v>699</v>
      </c>
      <c r="M491" s="237" t="s">
        <v>700</v>
      </c>
      <c r="N491" s="237" t="s">
        <v>643</v>
      </c>
      <c r="O491" s="237"/>
      <c r="P491" s="237" t="s">
        <v>699</v>
      </c>
      <c r="Q491" s="237" t="s">
        <v>700</v>
      </c>
      <c r="R491" s="237" t="s">
        <v>643</v>
      </c>
      <c r="S491" s="237"/>
      <c r="T491" s="237" t="s">
        <v>697</v>
      </c>
      <c r="U491" s="237" t="s">
        <v>698</v>
      </c>
      <c r="V491" s="237" t="s">
        <v>298</v>
      </c>
      <c r="W491" s="237"/>
      <c r="X491" s="237" t="s">
        <v>697</v>
      </c>
      <c r="Y491" s="237" t="s">
        <v>698</v>
      </c>
      <c r="Z491" s="237" t="s">
        <v>298</v>
      </c>
      <c r="AA491" s="237"/>
      <c r="AB491" s="237" t="s">
        <v>288</v>
      </c>
      <c r="AC491" s="237" t="s">
        <v>289</v>
      </c>
      <c r="AD491" s="237" t="s">
        <v>287</v>
      </c>
      <c r="AE491" s="237"/>
      <c r="AF491" s="237"/>
      <c r="AG491" s="237"/>
      <c r="AH491" s="237"/>
      <c r="AI491" s="237"/>
      <c r="AJ491" s="237" t="s">
        <v>290</v>
      </c>
      <c r="AK491" s="237" t="s">
        <v>291</v>
      </c>
      <c r="AL491" s="237" t="s">
        <v>292</v>
      </c>
      <c r="AM491" s="237"/>
      <c r="AN491" s="237" t="s">
        <v>699</v>
      </c>
      <c r="AO491" s="237" t="s">
        <v>700</v>
      </c>
      <c r="AP491" s="237" t="s">
        <v>643</v>
      </c>
      <c r="AQ491" s="237"/>
      <c r="AR491" s="237" t="s">
        <v>699</v>
      </c>
      <c r="AS491" s="237" t="s">
        <v>700</v>
      </c>
      <c r="AT491" s="237" t="s">
        <v>643</v>
      </c>
    </row>
    <row r="492" spans="1:46" ht="12.75">
      <c r="A492" s="237" t="s">
        <v>497</v>
      </c>
      <c r="B492" s="237" t="s">
        <v>498</v>
      </c>
      <c r="C492" s="237" t="s">
        <v>499</v>
      </c>
      <c r="D492" s="237" t="s">
        <v>497</v>
      </c>
      <c r="E492" s="237" t="s">
        <v>498</v>
      </c>
      <c r="F492" s="237" t="s">
        <v>499</v>
      </c>
      <c r="G492" s="237"/>
      <c r="H492" s="237" t="s">
        <v>385</v>
      </c>
      <c r="I492" s="237" t="s">
        <v>386</v>
      </c>
      <c r="J492" s="237" t="s">
        <v>363</v>
      </c>
      <c r="K492" s="237"/>
      <c r="L492" s="237" t="s">
        <v>385</v>
      </c>
      <c r="M492" s="237" t="s">
        <v>386</v>
      </c>
      <c r="N492" s="237" t="s">
        <v>363</v>
      </c>
      <c r="O492" s="237"/>
      <c r="P492" s="237" t="s">
        <v>385</v>
      </c>
      <c r="Q492" s="237" t="s">
        <v>386</v>
      </c>
      <c r="R492" s="237" t="s">
        <v>363</v>
      </c>
      <c r="S492" s="237"/>
      <c r="T492" s="237" t="s">
        <v>699</v>
      </c>
      <c r="U492" s="237" t="s">
        <v>700</v>
      </c>
      <c r="V492" s="237" t="s">
        <v>643</v>
      </c>
      <c r="W492" s="237"/>
      <c r="X492" s="237" t="s">
        <v>699</v>
      </c>
      <c r="Y492" s="237" t="s">
        <v>700</v>
      </c>
      <c r="Z492" s="237" t="s">
        <v>643</v>
      </c>
      <c r="AA492" s="237"/>
      <c r="AB492" s="237" t="s">
        <v>288</v>
      </c>
      <c r="AC492" s="237" t="s">
        <v>289</v>
      </c>
      <c r="AD492" s="237" t="s">
        <v>287</v>
      </c>
      <c r="AE492" s="237"/>
      <c r="AF492" s="237"/>
      <c r="AG492" s="237"/>
      <c r="AH492" s="237"/>
      <c r="AI492" s="237"/>
      <c r="AJ492" s="237" t="s">
        <v>348</v>
      </c>
      <c r="AK492" s="237" t="s">
        <v>349</v>
      </c>
      <c r="AL492" s="237" t="s">
        <v>292</v>
      </c>
      <c r="AM492" s="237"/>
      <c r="AN492" s="237" t="s">
        <v>385</v>
      </c>
      <c r="AO492" s="237" t="s">
        <v>386</v>
      </c>
      <c r="AP492" s="237" t="s">
        <v>363</v>
      </c>
      <c r="AQ492" s="237"/>
      <c r="AR492" s="237" t="s">
        <v>385</v>
      </c>
      <c r="AS492" s="237" t="s">
        <v>386</v>
      </c>
      <c r="AT492" s="237" t="s">
        <v>363</v>
      </c>
    </row>
    <row r="493" spans="1:46" ht="12.75">
      <c r="A493" s="237" t="s">
        <v>500</v>
      </c>
      <c r="B493" s="237" t="s">
        <v>501</v>
      </c>
      <c r="C493" s="237" t="s">
        <v>394</v>
      </c>
      <c r="D493" s="237" t="s">
        <v>500</v>
      </c>
      <c r="E493" s="237" t="s">
        <v>501</v>
      </c>
      <c r="F493" s="237" t="s">
        <v>394</v>
      </c>
      <c r="G493" s="237"/>
      <c r="H493" s="237" t="s">
        <v>387</v>
      </c>
      <c r="I493" s="237" t="s">
        <v>388</v>
      </c>
      <c r="J493" s="237" t="s">
        <v>280</v>
      </c>
      <c r="K493" s="237"/>
      <c r="L493" s="237" t="s">
        <v>387</v>
      </c>
      <c r="M493" s="237" t="s">
        <v>388</v>
      </c>
      <c r="N493" s="237" t="s">
        <v>280</v>
      </c>
      <c r="O493" s="237"/>
      <c r="P493" s="237" t="s">
        <v>387</v>
      </c>
      <c r="Q493" s="237" t="s">
        <v>388</v>
      </c>
      <c r="R493" s="237" t="s">
        <v>280</v>
      </c>
      <c r="S493" s="237"/>
      <c r="T493" s="237" t="s">
        <v>701</v>
      </c>
      <c r="U493" s="237" t="s">
        <v>702</v>
      </c>
      <c r="V493" s="237" t="s">
        <v>694</v>
      </c>
      <c r="W493" s="237"/>
      <c r="X493" s="237" t="s">
        <v>701</v>
      </c>
      <c r="Y493" s="237" t="s">
        <v>702</v>
      </c>
      <c r="Z493" s="237" t="s">
        <v>694</v>
      </c>
      <c r="AA493" s="237"/>
      <c r="AB493" s="237" t="s">
        <v>342</v>
      </c>
      <c r="AC493" s="237" t="s">
        <v>343</v>
      </c>
      <c r="AD493" s="237" t="s">
        <v>277</v>
      </c>
      <c r="AE493" s="237"/>
      <c r="AF493" s="237"/>
      <c r="AG493" s="237"/>
      <c r="AH493" s="237"/>
      <c r="AI493" s="237"/>
      <c r="AJ493" s="237" t="s">
        <v>715</v>
      </c>
      <c r="AK493" s="237" t="s">
        <v>677</v>
      </c>
      <c r="AL493" s="237" t="s">
        <v>640</v>
      </c>
      <c r="AM493" s="237"/>
      <c r="AN493" s="237" t="s">
        <v>387</v>
      </c>
      <c r="AO493" s="237" t="s">
        <v>388</v>
      </c>
      <c r="AP493" s="237" t="s">
        <v>280</v>
      </c>
      <c r="AQ493" s="237"/>
      <c r="AR493" s="237" t="s">
        <v>387</v>
      </c>
      <c r="AS493" s="237" t="s">
        <v>388</v>
      </c>
      <c r="AT493" s="237" t="s">
        <v>280</v>
      </c>
    </row>
    <row r="494" spans="1:46" ht="12.75">
      <c r="A494" s="237" t="s">
        <v>502</v>
      </c>
      <c r="B494" s="237" t="s">
        <v>503</v>
      </c>
      <c r="C494" s="237" t="s">
        <v>277</v>
      </c>
      <c r="D494" s="237" t="s">
        <v>502</v>
      </c>
      <c r="E494" s="237" t="s">
        <v>503</v>
      </c>
      <c r="F494" s="237" t="s">
        <v>277</v>
      </c>
      <c r="G494" s="237"/>
      <c r="H494" s="237" t="s">
        <v>586</v>
      </c>
      <c r="I494" s="237" t="s">
        <v>587</v>
      </c>
      <c r="J494" s="237" t="s">
        <v>292</v>
      </c>
      <c r="K494" s="237"/>
      <c r="L494" s="237" t="s">
        <v>586</v>
      </c>
      <c r="M494" s="237" t="s">
        <v>587</v>
      </c>
      <c r="N494" s="237" t="s">
        <v>292</v>
      </c>
      <c r="O494" s="237"/>
      <c r="P494" s="237" t="s">
        <v>586</v>
      </c>
      <c r="Q494" s="237" t="s">
        <v>587</v>
      </c>
      <c r="R494" s="237" t="s">
        <v>292</v>
      </c>
      <c r="S494" s="237"/>
      <c r="T494" s="237" t="s">
        <v>703</v>
      </c>
      <c r="U494" s="237" t="s">
        <v>704</v>
      </c>
      <c r="V494" s="237" t="s">
        <v>694</v>
      </c>
      <c r="W494" s="237"/>
      <c r="X494" s="237" t="s">
        <v>703</v>
      </c>
      <c r="Y494" s="237" t="s">
        <v>704</v>
      </c>
      <c r="Z494" s="237" t="s">
        <v>694</v>
      </c>
      <c r="AA494" s="237"/>
      <c r="AB494" s="237" t="s">
        <v>463</v>
      </c>
      <c r="AC494" s="237" t="s">
        <v>464</v>
      </c>
      <c r="AD494" s="237" t="s">
        <v>430</v>
      </c>
      <c r="AE494" s="237"/>
      <c r="AF494" s="237"/>
      <c r="AG494" s="237"/>
      <c r="AH494" s="237"/>
      <c r="AI494" s="237"/>
      <c r="AJ494" s="237" t="s">
        <v>715</v>
      </c>
      <c r="AK494" s="237" t="s">
        <v>677</v>
      </c>
      <c r="AL494" s="237" t="s">
        <v>640</v>
      </c>
      <c r="AM494" s="237"/>
      <c r="AN494" s="237" t="s">
        <v>586</v>
      </c>
      <c r="AO494" s="237" t="s">
        <v>587</v>
      </c>
      <c r="AP494" s="237" t="s">
        <v>292</v>
      </c>
      <c r="AQ494" s="237"/>
      <c r="AR494" s="237" t="s">
        <v>586</v>
      </c>
      <c r="AS494" s="237" t="s">
        <v>587</v>
      </c>
      <c r="AT494" s="237" t="s">
        <v>292</v>
      </c>
    </row>
    <row r="495" spans="1:46" ht="12.75">
      <c r="A495" s="237" t="s">
        <v>502</v>
      </c>
      <c r="B495" s="237" t="s">
        <v>503</v>
      </c>
      <c r="C495" s="237" t="s">
        <v>277</v>
      </c>
      <c r="D495" s="237" t="s">
        <v>502</v>
      </c>
      <c r="E495" s="237" t="s">
        <v>503</v>
      </c>
      <c r="F495" s="237" t="s">
        <v>277</v>
      </c>
      <c r="G495" s="237"/>
      <c r="H495" s="237" t="s">
        <v>701</v>
      </c>
      <c r="I495" s="237" t="s">
        <v>702</v>
      </c>
      <c r="J495" s="237" t="s">
        <v>694</v>
      </c>
      <c r="K495" s="237"/>
      <c r="L495" s="237" t="s">
        <v>701</v>
      </c>
      <c r="M495" s="237" t="s">
        <v>702</v>
      </c>
      <c r="N495" s="237" t="s">
        <v>694</v>
      </c>
      <c r="O495" s="237"/>
      <c r="P495" s="237" t="s">
        <v>701</v>
      </c>
      <c r="Q495" s="237" t="s">
        <v>702</v>
      </c>
      <c r="R495" s="237" t="s">
        <v>694</v>
      </c>
      <c r="S495" s="237"/>
      <c r="T495" s="237" t="s">
        <v>759</v>
      </c>
      <c r="U495" s="237" t="s">
        <v>281</v>
      </c>
      <c r="V495" s="237" t="s">
        <v>760</v>
      </c>
      <c r="W495" s="237"/>
      <c r="X495" s="237" t="s">
        <v>759</v>
      </c>
      <c r="Y495" s="237" t="s">
        <v>281</v>
      </c>
      <c r="Z495" s="237" t="s">
        <v>760</v>
      </c>
      <c r="AA495" s="237"/>
      <c r="AB495" s="237" t="s">
        <v>465</v>
      </c>
      <c r="AC495" s="237" t="s">
        <v>466</v>
      </c>
      <c r="AD495" s="237" t="s">
        <v>467</v>
      </c>
      <c r="AE495" s="237"/>
      <c r="AF495" s="237"/>
      <c r="AG495" s="237"/>
      <c r="AH495" s="237"/>
      <c r="AI495" s="237"/>
      <c r="AJ495" s="237" t="s">
        <v>678</v>
      </c>
      <c r="AK495" s="237" t="s">
        <v>677</v>
      </c>
      <c r="AL495" s="237" t="s">
        <v>679</v>
      </c>
      <c r="AM495" s="237"/>
      <c r="AN495" s="237" t="s">
        <v>701</v>
      </c>
      <c r="AO495" s="237" t="s">
        <v>702</v>
      </c>
      <c r="AP495" s="237" t="s">
        <v>694</v>
      </c>
      <c r="AQ495" s="237"/>
      <c r="AR495" s="237" t="s">
        <v>701</v>
      </c>
      <c r="AS495" s="237" t="s">
        <v>702</v>
      </c>
      <c r="AT495" s="237" t="s">
        <v>694</v>
      </c>
    </row>
    <row r="496" spans="1:46" ht="12.75">
      <c r="A496" s="237" t="s">
        <v>293</v>
      </c>
      <c r="B496" s="237" t="s">
        <v>294</v>
      </c>
      <c r="C496" s="237" t="s">
        <v>295</v>
      </c>
      <c r="D496" s="237" t="s">
        <v>293</v>
      </c>
      <c r="E496" s="237" t="s">
        <v>294</v>
      </c>
      <c r="F496" s="237" t="s">
        <v>295</v>
      </c>
      <c r="G496" s="237"/>
      <c r="H496" s="237" t="s">
        <v>703</v>
      </c>
      <c r="I496" s="237" t="s">
        <v>704</v>
      </c>
      <c r="J496" s="237" t="s">
        <v>694</v>
      </c>
      <c r="K496" s="237"/>
      <c r="L496" s="237" t="s">
        <v>703</v>
      </c>
      <c r="M496" s="237" t="s">
        <v>704</v>
      </c>
      <c r="N496" s="237" t="s">
        <v>694</v>
      </c>
      <c r="O496" s="237"/>
      <c r="P496" s="237" t="s">
        <v>703</v>
      </c>
      <c r="Q496" s="237" t="s">
        <v>704</v>
      </c>
      <c r="R496" s="237" t="s">
        <v>694</v>
      </c>
      <c r="S496" s="237"/>
      <c r="T496" s="237" t="s">
        <v>312</v>
      </c>
      <c r="U496" s="237" t="s">
        <v>313</v>
      </c>
      <c r="V496" s="237" t="s">
        <v>314</v>
      </c>
      <c r="W496" s="237"/>
      <c r="X496" s="237" t="s">
        <v>312</v>
      </c>
      <c r="Y496" s="237" t="s">
        <v>313</v>
      </c>
      <c r="Z496" s="237" t="s">
        <v>314</v>
      </c>
      <c r="AA496" s="237"/>
      <c r="AB496" s="237" t="s">
        <v>615</v>
      </c>
      <c r="AC496" s="237" t="s">
        <v>616</v>
      </c>
      <c r="AD496" s="237" t="s">
        <v>467</v>
      </c>
      <c r="AE496" s="237"/>
      <c r="AF496" s="237"/>
      <c r="AG496" s="237"/>
      <c r="AH496" s="237"/>
      <c r="AI496" s="237"/>
      <c r="AJ496" s="237" t="s">
        <v>678</v>
      </c>
      <c r="AK496" s="237" t="s">
        <v>677</v>
      </c>
      <c r="AL496" s="237" t="s">
        <v>679</v>
      </c>
      <c r="AM496" s="237"/>
      <c r="AN496" s="237" t="s">
        <v>703</v>
      </c>
      <c r="AO496" s="237" t="s">
        <v>704</v>
      </c>
      <c r="AP496" s="237" t="s">
        <v>694</v>
      </c>
      <c r="AQ496" s="237"/>
      <c r="AR496" s="237" t="s">
        <v>703</v>
      </c>
      <c r="AS496" s="237" t="s">
        <v>704</v>
      </c>
      <c r="AT496" s="237" t="s">
        <v>694</v>
      </c>
    </row>
    <row r="497" spans="1:46" ht="12.75">
      <c r="A497" s="237" t="s">
        <v>504</v>
      </c>
      <c r="B497" s="237" t="s">
        <v>505</v>
      </c>
      <c r="C497" s="237" t="s">
        <v>295</v>
      </c>
      <c r="D497" s="237" t="s">
        <v>504</v>
      </c>
      <c r="E497" s="237" t="s">
        <v>505</v>
      </c>
      <c r="F497" s="237" t="s">
        <v>295</v>
      </c>
      <c r="G497" s="237"/>
      <c r="H497" s="237" t="s">
        <v>389</v>
      </c>
      <c r="I497" s="237" t="s">
        <v>390</v>
      </c>
      <c r="J497" s="237" t="s">
        <v>391</v>
      </c>
      <c r="K497" s="237"/>
      <c r="L497" s="237" t="s">
        <v>389</v>
      </c>
      <c r="M497" s="237" t="s">
        <v>390</v>
      </c>
      <c r="N497" s="237" t="s">
        <v>391</v>
      </c>
      <c r="O497" s="237"/>
      <c r="P497" s="237" t="s">
        <v>389</v>
      </c>
      <c r="Q497" s="237" t="s">
        <v>390</v>
      </c>
      <c r="R497" s="237" t="s">
        <v>391</v>
      </c>
      <c r="S497" s="237"/>
      <c r="T497" s="237" t="s">
        <v>705</v>
      </c>
      <c r="U497" s="237" t="s">
        <v>706</v>
      </c>
      <c r="V497" s="237" t="s">
        <v>653</v>
      </c>
      <c r="W497" s="237"/>
      <c r="X497" s="237" t="s">
        <v>705</v>
      </c>
      <c r="Y497" s="237" t="s">
        <v>706</v>
      </c>
      <c r="Z497" s="237" t="s">
        <v>653</v>
      </c>
      <c r="AA497" s="237"/>
      <c r="AB497" s="237" t="s">
        <v>617</v>
      </c>
      <c r="AC497" s="237" t="s">
        <v>616</v>
      </c>
      <c r="AD497" s="237" t="s">
        <v>618</v>
      </c>
      <c r="AE497" s="237"/>
      <c r="AF497" s="237"/>
      <c r="AG497" s="237"/>
      <c r="AH497" s="237"/>
      <c r="AI497" s="237"/>
      <c r="AJ497" s="237" t="s">
        <v>825</v>
      </c>
      <c r="AK497" s="237" t="s">
        <v>677</v>
      </c>
      <c r="AL497" s="237" t="s">
        <v>643</v>
      </c>
      <c r="AM497" s="237"/>
      <c r="AN497" s="237" t="s">
        <v>389</v>
      </c>
      <c r="AO497" s="237" t="s">
        <v>390</v>
      </c>
      <c r="AP497" s="237" t="s">
        <v>391</v>
      </c>
      <c r="AQ497" s="237"/>
      <c r="AR497" s="237" t="s">
        <v>389</v>
      </c>
      <c r="AS497" s="237" t="s">
        <v>390</v>
      </c>
      <c r="AT497" s="237" t="s">
        <v>391</v>
      </c>
    </row>
    <row r="498" spans="1:46" ht="12.75">
      <c r="A498" s="237" t="s">
        <v>504</v>
      </c>
      <c r="B498" s="237" t="s">
        <v>505</v>
      </c>
      <c r="C498" s="237" t="s">
        <v>295</v>
      </c>
      <c r="D498" s="237" t="s">
        <v>504</v>
      </c>
      <c r="E498" s="237" t="s">
        <v>505</v>
      </c>
      <c r="F498" s="237" t="s">
        <v>295</v>
      </c>
      <c r="G498" s="237"/>
      <c r="H498" s="237" t="s">
        <v>759</v>
      </c>
      <c r="I498" s="237" t="s">
        <v>281</v>
      </c>
      <c r="J498" s="237" t="s">
        <v>760</v>
      </c>
      <c r="K498" s="237"/>
      <c r="L498" s="237" t="s">
        <v>759</v>
      </c>
      <c r="M498" s="237" t="s">
        <v>281</v>
      </c>
      <c r="N498" s="237" t="s">
        <v>760</v>
      </c>
      <c r="O498" s="237"/>
      <c r="P498" s="237" t="s">
        <v>759</v>
      </c>
      <c r="Q498" s="237" t="s">
        <v>281</v>
      </c>
      <c r="R498" s="237" t="s">
        <v>760</v>
      </c>
      <c r="S498" s="237"/>
      <c r="T498" s="237" t="s">
        <v>707</v>
      </c>
      <c r="U498" s="237" t="s">
        <v>708</v>
      </c>
      <c r="V498" s="237" t="s">
        <v>709</v>
      </c>
      <c r="W498" s="237"/>
      <c r="X498" s="237" t="s">
        <v>707</v>
      </c>
      <c r="Y498" s="237" t="s">
        <v>708</v>
      </c>
      <c r="Z498" s="237" t="s">
        <v>709</v>
      </c>
      <c r="AA498" s="237"/>
      <c r="AB498" s="237" t="s">
        <v>619</v>
      </c>
      <c r="AC498" s="237" t="s">
        <v>616</v>
      </c>
      <c r="AD498" s="237" t="s">
        <v>620</v>
      </c>
      <c r="AE498" s="237"/>
      <c r="AF498" s="237"/>
      <c r="AG498" s="237"/>
      <c r="AH498" s="237"/>
      <c r="AI498" s="237"/>
      <c r="AJ498" s="237" t="s">
        <v>825</v>
      </c>
      <c r="AK498" s="237" t="s">
        <v>677</v>
      </c>
      <c r="AL498" s="237" t="s">
        <v>643</v>
      </c>
      <c r="AM498" s="237"/>
      <c r="AN498" s="237" t="s">
        <v>731</v>
      </c>
      <c r="AO498" s="237"/>
      <c r="AP498" s="237"/>
      <c r="AQ498" s="237"/>
      <c r="AR498" s="237" t="s">
        <v>759</v>
      </c>
      <c r="AS498" s="237" t="s">
        <v>281</v>
      </c>
      <c r="AT498" s="237" t="s">
        <v>760</v>
      </c>
    </row>
    <row r="499" spans="1:46" ht="12.75">
      <c r="A499" s="237" t="s">
        <v>506</v>
      </c>
      <c r="B499" s="237" t="s">
        <v>507</v>
      </c>
      <c r="C499" s="237" t="s">
        <v>295</v>
      </c>
      <c r="D499" s="237" t="s">
        <v>506</v>
      </c>
      <c r="E499" s="237" t="s">
        <v>507</v>
      </c>
      <c r="F499" s="237" t="s">
        <v>295</v>
      </c>
      <c r="G499" s="237"/>
      <c r="H499" s="237" t="s">
        <v>395</v>
      </c>
      <c r="I499" s="237" t="s">
        <v>396</v>
      </c>
      <c r="J499" s="237" t="s">
        <v>397</v>
      </c>
      <c r="K499" s="237"/>
      <c r="L499" s="237" t="s">
        <v>395</v>
      </c>
      <c r="M499" s="237" t="s">
        <v>396</v>
      </c>
      <c r="N499" s="237" t="s">
        <v>397</v>
      </c>
      <c r="O499" s="237"/>
      <c r="P499" s="237" t="s">
        <v>729</v>
      </c>
      <c r="Q499" s="237"/>
      <c r="R499" s="237"/>
      <c r="S499" s="237"/>
      <c r="T499" s="237" t="s">
        <v>710</v>
      </c>
      <c r="U499" s="237" t="s">
        <v>711</v>
      </c>
      <c r="V499" s="237" t="s">
        <v>712</v>
      </c>
      <c r="W499" s="237"/>
      <c r="X499" s="237" t="s">
        <v>710</v>
      </c>
      <c r="Y499" s="237" t="s">
        <v>711</v>
      </c>
      <c r="Z499" s="237" t="s">
        <v>712</v>
      </c>
      <c r="AA499" s="237"/>
      <c r="AB499" s="89" t="s">
        <v>621</v>
      </c>
      <c r="AC499" s="89" t="s">
        <v>616</v>
      </c>
      <c r="AD499" s="89" t="s">
        <v>622</v>
      </c>
      <c r="AE499" s="237"/>
      <c r="AF499" s="237"/>
      <c r="AG499" s="237"/>
      <c r="AH499" s="237"/>
      <c r="AI499" s="237"/>
      <c r="AJ499" s="237" t="s">
        <v>825</v>
      </c>
      <c r="AK499" s="237" t="s">
        <v>677</v>
      </c>
      <c r="AL499" s="237" t="s">
        <v>643</v>
      </c>
      <c r="AM499" s="237"/>
      <c r="AN499" s="237" t="s">
        <v>759</v>
      </c>
      <c r="AO499" s="237" t="s">
        <v>281</v>
      </c>
      <c r="AP499" s="237" t="s">
        <v>760</v>
      </c>
      <c r="AQ499" s="237"/>
      <c r="AR499" s="237" t="s">
        <v>732</v>
      </c>
      <c r="AS499" s="237"/>
      <c r="AT499" s="237"/>
    </row>
    <row r="500" spans="1:46" ht="12.75">
      <c r="A500" s="237" t="s">
        <v>506</v>
      </c>
      <c r="B500" s="237" t="s">
        <v>507</v>
      </c>
      <c r="C500" s="237" t="s">
        <v>295</v>
      </c>
      <c r="D500" s="237" t="s">
        <v>506</v>
      </c>
      <c r="E500" s="237" t="s">
        <v>507</v>
      </c>
      <c r="F500" s="237" t="s">
        <v>295</v>
      </c>
      <c r="G500" s="237"/>
      <c r="H500" s="237" t="s">
        <v>705</v>
      </c>
      <c r="I500" s="237" t="s">
        <v>706</v>
      </c>
      <c r="J500" s="237" t="s">
        <v>653</v>
      </c>
      <c r="K500" s="237"/>
      <c r="L500" s="237" t="s">
        <v>705</v>
      </c>
      <c r="M500" s="237" t="s">
        <v>706</v>
      </c>
      <c r="N500" s="237" t="s">
        <v>653</v>
      </c>
      <c r="O500" s="237"/>
      <c r="P500" s="237" t="s">
        <v>395</v>
      </c>
      <c r="Q500" s="237" t="s">
        <v>396</v>
      </c>
      <c r="R500" s="237" t="s">
        <v>397</v>
      </c>
      <c r="S500" s="237"/>
      <c r="T500" s="237" t="s">
        <v>713</v>
      </c>
      <c r="U500" s="237" t="s">
        <v>711</v>
      </c>
      <c r="V500" s="237" t="s">
        <v>714</v>
      </c>
      <c r="W500" s="237"/>
      <c r="X500" s="237" t="s">
        <v>713</v>
      </c>
      <c r="Y500" s="237" t="s">
        <v>711</v>
      </c>
      <c r="Z500" s="237" t="s">
        <v>714</v>
      </c>
      <c r="AA500" s="237"/>
      <c r="AB500" s="237" t="s">
        <v>469</v>
      </c>
      <c r="AC500" s="237" t="s">
        <v>470</v>
      </c>
      <c r="AD500" s="237" t="s">
        <v>471</v>
      </c>
      <c r="AE500" s="237"/>
      <c r="AF500" s="237"/>
      <c r="AG500" s="237"/>
      <c r="AH500" s="237"/>
      <c r="AI500" s="237"/>
      <c r="AJ500" s="237" t="s">
        <v>676</v>
      </c>
      <c r="AK500" s="237" t="s">
        <v>677</v>
      </c>
      <c r="AL500" s="237" t="s">
        <v>646</v>
      </c>
      <c r="AM500" s="237"/>
      <c r="AN500" s="237" t="s">
        <v>395</v>
      </c>
      <c r="AO500" s="237" t="s">
        <v>396</v>
      </c>
      <c r="AP500" s="237" t="s">
        <v>397</v>
      </c>
      <c r="AQ500" s="237"/>
      <c r="AR500" s="237" t="s">
        <v>395</v>
      </c>
      <c r="AS500" s="237" t="s">
        <v>396</v>
      </c>
      <c r="AT500" s="237" t="s">
        <v>397</v>
      </c>
    </row>
    <row r="501" spans="1:46" ht="12.75">
      <c r="A501" s="237" t="s">
        <v>508</v>
      </c>
      <c r="B501" s="237" t="s">
        <v>507</v>
      </c>
      <c r="C501" s="237" t="s">
        <v>509</v>
      </c>
      <c r="D501" s="237" t="s">
        <v>508</v>
      </c>
      <c r="E501" s="237" t="s">
        <v>507</v>
      </c>
      <c r="F501" s="237" t="s">
        <v>509</v>
      </c>
      <c r="G501" s="237"/>
      <c r="H501" s="237" t="s">
        <v>707</v>
      </c>
      <c r="I501" s="237" t="s">
        <v>708</v>
      </c>
      <c r="J501" s="237" t="s">
        <v>709</v>
      </c>
      <c r="K501" s="237"/>
      <c r="L501" s="237" t="s">
        <v>707</v>
      </c>
      <c r="M501" s="237" t="s">
        <v>708</v>
      </c>
      <c r="N501" s="237" t="s">
        <v>709</v>
      </c>
      <c r="O501" s="237"/>
      <c r="P501" s="237" t="s">
        <v>705</v>
      </c>
      <c r="Q501" s="237" t="s">
        <v>706</v>
      </c>
      <c r="R501" s="237" t="s">
        <v>653</v>
      </c>
      <c r="S501" s="237"/>
      <c r="T501" s="237" t="s">
        <v>713</v>
      </c>
      <c r="U501" s="237" t="s">
        <v>711</v>
      </c>
      <c r="V501" s="237" t="s">
        <v>714</v>
      </c>
      <c r="W501" s="237"/>
      <c r="X501" s="237" t="s">
        <v>713</v>
      </c>
      <c r="Y501" s="237" t="s">
        <v>711</v>
      </c>
      <c r="Z501" s="237" t="s">
        <v>714</v>
      </c>
      <c r="AA501" s="237"/>
      <c r="AB501" s="237" t="s">
        <v>469</v>
      </c>
      <c r="AC501" s="237" t="s">
        <v>470</v>
      </c>
      <c r="AD501" s="237" t="s">
        <v>467</v>
      </c>
      <c r="AE501" s="237"/>
      <c r="AF501" s="237"/>
      <c r="AG501" s="237"/>
      <c r="AH501" s="237"/>
      <c r="AI501" s="237"/>
      <c r="AJ501" s="237" t="s">
        <v>676</v>
      </c>
      <c r="AK501" s="237" t="s">
        <v>677</v>
      </c>
      <c r="AL501" s="237" t="s">
        <v>646</v>
      </c>
      <c r="AM501" s="237"/>
      <c r="AN501" s="237" t="s">
        <v>705</v>
      </c>
      <c r="AO501" s="237" t="s">
        <v>706</v>
      </c>
      <c r="AP501" s="237" t="s">
        <v>653</v>
      </c>
      <c r="AQ501" s="237"/>
      <c r="AR501" s="237" t="s">
        <v>705</v>
      </c>
      <c r="AS501" s="237" t="s">
        <v>706</v>
      </c>
      <c r="AT501" s="237" t="s">
        <v>653</v>
      </c>
    </row>
    <row r="502" spans="1:46" ht="12.75">
      <c r="A502" s="237" t="s">
        <v>510</v>
      </c>
      <c r="B502" s="237" t="s">
        <v>507</v>
      </c>
      <c r="C502" s="237" t="s">
        <v>511</v>
      </c>
      <c r="D502" s="237" t="s">
        <v>510</v>
      </c>
      <c r="E502" s="237" t="s">
        <v>507</v>
      </c>
      <c r="F502" s="237" t="s">
        <v>511</v>
      </c>
      <c r="G502" s="237"/>
      <c r="H502" s="237" t="s">
        <v>710</v>
      </c>
      <c r="I502" s="237" t="s">
        <v>711</v>
      </c>
      <c r="J502" s="237" t="s">
        <v>712</v>
      </c>
      <c r="K502" s="237"/>
      <c r="L502" s="237" t="s">
        <v>710</v>
      </c>
      <c r="M502" s="237" t="s">
        <v>711</v>
      </c>
      <c r="N502" s="237" t="s">
        <v>712</v>
      </c>
      <c r="O502" s="237"/>
      <c r="P502" s="237" t="s">
        <v>707</v>
      </c>
      <c r="Q502" s="237" t="s">
        <v>708</v>
      </c>
      <c r="R502" s="237" t="s">
        <v>709</v>
      </c>
      <c r="S502" s="237"/>
      <c r="T502" s="237" t="s">
        <v>780</v>
      </c>
      <c r="U502" s="237" t="s">
        <v>624</v>
      </c>
      <c r="V502" s="237" t="s">
        <v>519</v>
      </c>
      <c r="W502" s="237"/>
      <c r="X502" s="237" t="s">
        <v>780</v>
      </c>
      <c r="Y502" s="237" t="s">
        <v>624</v>
      </c>
      <c r="Z502" s="237" t="s">
        <v>519</v>
      </c>
      <c r="AA502" s="237"/>
      <c r="AB502" s="237" t="s">
        <v>674</v>
      </c>
      <c r="AC502" s="237" t="s">
        <v>675</v>
      </c>
      <c r="AD502" s="237" t="s">
        <v>643</v>
      </c>
      <c r="AE502" s="237"/>
      <c r="AF502" s="237"/>
      <c r="AG502" s="237"/>
      <c r="AH502" s="237"/>
      <c r="AI502" s="237"/>
      <c r="AJ502" s="237" t="s">
        <v>627</v>
      </c>
      <c r="AK502" s="237" t="s">
        <v>616</v>
      </c>
      <c r="AL502" s="237" t="s">
        <v>628</v>
      </c>
      <c r="AM502" s="237"/>
      <c r="AN502" s="237" t="s">
        <v>707</v>
      </c>
      <c r="AO502" s="237" t="s">
        <v>708</v>
      </c>
      <c r="AP502" s="237" t="s">
        <v>709</v>
      </c>
      <c r="AQ502" s="237"/>
      <c r="AR502" s="237" t="s">
        <v>707</v>
      </c>
      <c r="AS502" s="237" t="s">
        <v>708</v>
      </c>
      <c r="AT502" s="237" t="s">
        <v>709</v>
      </c>
    </row>
    <row r="503" spans="1:46" ht="12.75">
      <c r="A503" s="237" t="s">
        <v>512</v>
      </c>
      <c r="B503" s="237" t="s">
        <v>507</v>
      </c>
      <c r="C503" s="237" t="s">
        <v>513</v>
      </c>
      <c r="D503" s="237" t="s">
        <v>512</v>
      </c>
      <c r="E503" s="237" t="s">
        <v>507</v>
      </c>
      <c r="F503" s="237" t="s">
        <v>513</v>
      </c>
      <c r="G503" s="237"/>
      <c r="H503" s="237" t="s">
        <v>713</v>
      </c>
      <c r="I503" s="237" t="s">
        <v>711</v>
      </c>
      <c r="J503" s="237" t="s">
        <v>714</v>
      </c>
      <c r="K503" s="237"/>
      <c r="L503" s="237" t="s">
        <v>713</v>
      </c>
      <c r="M503" s="237" t="s">
        <v>711</v>
      </c>
      <c r="N503" s="237" t="s">
        <v>714</v>
      </c>
      <c r="O503" s="237"/>
      <c r="P503" s="237" t="s">
        <v>710</v>
      </c>
      <c r="Q503" s="237" t="s">
        <v>711</v>
      </c>
      <c r="R503" s="237" t="s">
        <v>712</v>
      </c>
      <c r="S503" s="237"/>
      <c r="T503" s="237" t="s">
        <v>780</v>
      </c>
      <c r="U503" s="237" t="s">
        <v>624</v>
      </c>
      <c r="V503" s="237" t="s">
        <v>519</v>
      </c>
      <c r="W503" s="237"/>
      <c r="X503" s="237" t="s">
        <v>780</v>
      </c>
      <c r="Y503" s="237" t="s">
        <v>624</v>
      </c>
      <c r="Z503" s="237" t="s">
        <v>519</v>
      </c>
      <c r="AA503" s="237"/>
      <c r="AB503" s="89" t="s">
        <v>674</v>
      </c>
      <c r="AC503" s="89" t="s">
        <v>675</v>
      </c>
      <c r="AD503" s="89" t="s">
        <v>643</v>
      </c>
      <c r="AE503" s="237"/>
      <c r="AF503" s="237"/>
      <c r="AG503" s="237"/>
      <c r="AH503" s="237"/>
      <c r="AI503" s="237"/>
      <c r="AJ503" s="237" t="s">
        <v>392</v>
      </c>
      <c r="AK503" s="237" t="s">
        <v>393</v>
      </c>
      <c r="AL503" s="237" t="s">
        <v>394</v>
      </c>
      <c r="AM503" s="237"/>
      <c r="AN503" s="237" t="s">
        <v>710</v>
      </c>
      <c r="AO503" s="237" t="s">
        <v>711</v>
      </c>
      <c r="AP503" s="237" t="s">
        <v>712</v>
      </c>
      <c r="AQ503" s="237"/>
      <c r="AR503" s="237" t="s">
        <v>710</v>
      </c>
      <c r="AS503" s="237" t="s">
        <v>711</v>
      </c>
      <c r="AT503" s="237" t="s">
        <v>712</v>
      </c>
    </row>
    <row r="504" spans="1:46" ht="12.75">
      <c r="A504" s="237" t="s">
        <v>514</v>
      </c>
      <c r="B504" s="237" t="s">
        <v>507</v>
      </c>
      <c r="C504" s="237" t="s">
        <v>515</v>
      </c>
      <c r="D504" s="237" t="s">
        <v>514</v>
      </c>
      <c r="E504" s="237" t="s">
        <v>507</v>
      </c>
      <c r="F504" s="237" t="s">
        <v>515</v>
      </c>
      <c r="G504" s="237"/>
      <c r="H504" s="237" t="s">
        <v>600</v>
      </c>
      <c r="I504" s="237" t="s">
        <v>592</v>
      </c>
      <c r="J504" s="237" t="s">
        <v>601</v>
      </c>
      <c r="K504" s="237"/>
      <c r="L504" s="237" t="s">
        <v>600</v>
      </c>
      <c r="M504" s="237" t="s">
        <v>592</v>
      </c>
      <c r="N504" s="237" t="s">
        <v>601</v>
      </c>
      <c r="O504" s="237"/>
      <c r="P504" s="237" t="s">
        <v>713</v>
      </c>
      <c r="Q504" s="237" t="s">
        <v>711</v>
      </c>
      <c r="R504" s="237" t="s">
        <v>714</v>
      </c>
      <c r="S504" s="237"/>
      <c r="T504" s="237" t="s">
        <v>779</v>
      </c>
      <c r="U504" s="237" t="s">
        <v>276</v>
      </c>
      <c r="V504" s="237" t="s">
        <v>629</v>
      </c>
      <c r="W504" s="237"/>
      <c r="X504" s="237" t="s">
        <v>779</v>
      </c>
      <c r="Y504" s="237" t="s">
        <v>276</v>
      </c>
      <c r="Z504" s="237" t="s">
        <v>629</v>
      </c>
      <c r="AA504" s="237"/>
      <c r="AB504" s="237" t="s">
        <v>472</v>
      </c>
      <c r="AC504" s="237" t="s">
        <v>473</v>
      </c>
      <c r="AD504" s="237" t="s">
        <v>363</v>
      </c>
      <c r="AE504" s="237"/>
      <c r="AF504" s="237"/>
      <c r="AG504" s="237"/>
      <c r="AH504" s="237"/>
      <c r="AI504" s="237"/>
      <c r="AJ504" s="237" t="s">
        <v>497</v>
      </c>
      <c r="AK504" s="237" t="s">
        <v>498</v>
      </c>
      <c r="AL504" s="237" t="s">
        <v>499</v>
      </c>
      <c r="AM504" s="237"/>
      <c r="AN504" s="237" t="s">
        <v>713</v>
      </c>
      <c r="AO504" s="237" t="s">
        <v>711</v>
      </c>
      <c r="AP504" s="237" t="s">
        <v>714</v>
      </c>
      <c r="AQ504" s="237"/>
      <c r="AR504" s="237" t="s">
        <v>713</v>
      </c>
      <c r="AS504" s="237" t="s">
        <v>711</v>
      </c>
      <c r="AT504" s="237" t="s">
        <v>714</v>
      </c>
    </row>
    <row r="505" spans="1:46" ht="12.75">
      <c r="A505" s="237" t="s">
        <v>516</v>
      </c>
      <c r="B505" s="237" t="s">
        <v>507</v>
      </c>
      <c r="C505" s="237" t="s">
        <v>517</v>
      </c>
      <c r="D505" s="237" t="s">
        <v>516</v>
      </c>
      <c r="E505" s="237" t="s">
        <v>507</v>
      </c>
      <c r="F505" s="237" t="s">
        <v>517</v>
      </c>
      <c r="G505" s="237"/>
      <c r="H505" s="237"/>
      <c r="I505" s="237"/>
      <c r="J505" s="237"/>
      <c r="K505" s="237"/>
      <c r="L505" s="237"/>
      <c r="M505" s="237"/>
      <c r="N505" s="237"/>
      <c r="O505" s="237"/>
      <c r="P505" s="237" t="s">
        <v>600</v>
      </c>
      <c r="Q505" s="237" t="s">
        <v>592</v>
      </c>
      <c r="R505" s="237" t="s">
        <v>601</v>
      </c>
      <c r="S505" s="237"/>
      <c r="T505" s="237" t="s">
        <v>779</v>
      </c>
      <c r="U505" s="237" t="s">
        <v>276</v>
      </c>
      <c r="V505" s="237" t="s">
        <v>629</v>
      </c>
      <c r="W505" s="237"/>
      <c r="X505" s="237" t="s">
        <v>779</v>
      </c>
      <c r="Y505" s="237" t="s">
        <v>276</v>
      </c>
      <c r="Z505" s="237" t="s">
        <v>629</v>
      </c>
      <c r="AA505" s="237"/>
      <c r="AB505" s="89" t="s">
        <v>623</v>
      </c>
      <c r="AC505" s="89" t="s">
        <v>624</v>
      </c>
      <c r="AD505" s="89" t="s">
        <v>360</v>
      </c>
      <c r="AE505" s="237"/>
      <c r="AF505" s="237"/>
      <c r="AG505" s="237"/>
      <c r="AH505" s="237"/>
      <c r="AI505" s="237"/>
      <c r="AJ505" s="237" t="s">
        <v>761</v>
      </c>
      <c r="AK505" s="237" t="s">
        <v>762</v>
      </c>
      <c r="AL505" s="237" t="s">
        <v>763</v>
      </c>
      <c r="AM505" s="237"/>
      <c r="AN505" s="237" t="s">
        <v>600</v>
      </c>
      <c r="AO505" s="237" t="s">
        <v>592</v>
      </c>
      <c r="AP505" s="237" t="s">
        <v>601</v>
      </c>
      <c r="AQ505" s="237"/>
      <c r="AR505" s="237" t="s">
        <v>600</v>
      </c>
      <c r="AS505" s="237" t="s">
        <v>592</v>
      </c>
      <c r="AT505" s="237" t="s">
        <v>601</v>
      </c>
    </row>
    <row r="506" spans="1:46" ht="12.75">
      <c r="A506" s="237" t="s">
        <v>631</v>
      </c>
      <c r="B506" s="237" t="s">
        <v>632</v>
      </c>
      <c r="C506" s="237" t="s">
        <v>295</v>
      </c>
      <c r="D506" s="237" t="s">
        <v>631</v>
      </c>
      <c r="E506" s="237" t="s">
        <v>632</v>
      </c>
      <c r="F506" s="237" t="s">
        <v>295</v>
      </c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 t="s">
        <v>474</v>
      </c>
      <c r="AC506" s="237" t="s">
        <v>475</v>
      </c>
      <c r="AD506" s="237" t="s">
        <v>360</v>
      </c>
      <c r="AE506" s="237"/>
      <c r="AF506" s="237"/>
      <c r="AG506" s="237"/>
      <c r="AH506" s="237"/>
      <c r="AI506" s="237"/>
      <c r="AJ506" s="237" t="s">
        <v>502</v>
      </c>
      <c r="AK506" s="237" t="s">
        <v>503</v>
      </c>
      <c r="AL506" s="237" t="s">
        <v>277</v>
      </c>
      <c r="AM506" s="237"/>
      <c r="AN506" s="237"/>
      <c r="AO506" s="237"/>
      <c r="AP506" s="237"/>
      <c r="AQ506" s="237"/>
      <c r="AR506" s="237"/>
      <c r="AS506" s="237"/>
      <c r="AT506" s="237"/>
    </row>
    <row r="507" spans="1:46" ht="12.75">
      <c r="A507" s="237" t="s">
        <v>631</v>
      </c>
      <c r="B507" s="237" t="s">
        <v>632</v>
      </c>
      <c r="C507" s="237" t="s">
        <v>295</v>
      </c>
      <c r="D507" s="237" t="s">
        <v>631</v>
      </c>
      <c r="E507" s="237" t="s">
        <v>632</v>
      </c>
      <c r="F507" s="237" t="s">
        <v>295</v>
      </c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 t="s">
        <v>782</v>
      </c>
      <c r="AC507" s="237" t="s">
        <v>783</v>
      </c>
      <c r="AD507" s="237" t="s">
        <v>363</v>
      </c>
      <c r="AE507" s="237"/>
      <c r="AF507" s="237"/>
      <c r="AG507" s="237"/>
      <c r="AH507" s="237"/>
      <c r="AI507" s="237"/>
      <c r="AJ507" s="237" t="s">
        <v>680</v>
      </c>
      <c r="AK507" s="237" t="s">
        <v>681</v>
      </c>
      <c r="AL507" s="237" t="s">
        <v>643</v>
      </c>
      <c r="AM507" s="237"/>
      <c r="AN507" s="237"/>
      <c r="AO507" s="237"/>
      <c r="AP507" s="237"/>
      <c r="AQ507" s="237"/>
      <c r="AR507" s="237"/>
      <c r="AS507" s="237"/>
      <c r="AT507" s="237"/>
    </row>
    <row r="508" spans="1:46" ht="12.75">
      <c r="A508" s="237" t="s">
        <v>636</v>
      </c>
      <c r="B508" s="237" t="s">
        <v>518</v>
      </c>
      <c r="C508" s="237" t="s">
        <v>637</v>
      </c>
      <c r="D508" s="237" t="s">
        <v>636</v>
      </c>
      <c r="E508" s="237" t="s">
        <v>518</v>
      </c>
      <c r="F508" s="237" t="s">
        <v>637</v>
      </c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 t="s">
        <v>476</v>
      </c>
      <c r="AC508" s="237" t="s">
        <v>477</v>
      </c>
      <c r="AD508" s="237" t="s">
        <v>338</v>
      </c>
      <c r="AE508" s="237"/>
      <c r="AF508" s="237"/>
      <c r="AG508" s="237"/>
      <c r="AH508" s="237"/>
      <c r="AI508" s="237"/>
      <c r="AJ508" s="237" t="s">
        <v>680</v>
      </c>
      <c r="AK508" s="237" t="s">
        <v>681</v>
      </c>
      <c r="AL508" s="237" t="s">
        <v>643</v>
      </c>
      <c r="AM508" s="237"/>
      <c r="AN508" s="237"/>
      <c r="AO508" s="237"/>
      <c r="AP508" s="237"/>
      <c r="AQ508" s="237"/>
      <c r="AR508" s="237"/>
      <c r="AS508" s="237"/>
      <c r="AT508" s="237"/>
    </row>
    <row r="509" spans="1:46" ht="12.75">
      <c r="A509" s="237" t="s">
        <v>771</v>
      </c>
      <c r="B509" s="237" t="s">
        <v>518</v>
      </c>
      <c r="C509" s="237" t="s">
        <v>519</v>
      </c>
      <c r="D509" s="237" t="s">
        <v>771</v>
      </c>
      <c r="E509" s="237" t="s">
        <v>518</v>
      </c>
      <c r="F509" s="237" t="s">
        <v>519</v>
      </c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89" t="s">
        <v>290</v>
      </c>
      <c r="AC509" s="89" t="s">
        <v>291</v>
      </c>
      <c r="AD509" s="89" t="s">
        <v>292</v>
      </c>
      <c r="AE509" s="237"/>
      <c r="AF509" s="237"/>
      <c r="AG509" s="237"/>
      <c r="AH509" s="237"/>
      <c r="AI509" s="237"/>
      <c r="AJ509" s="237" t="s">
        <v>680</v>
      </c>
      <c r="AK509" s="237" t="s">
        <v>681</v>
      </c>
      <c r="AL509" s="237" t="s">
        <v>643</v>
      </c>
      <c r="AM509" s="237"/>
      <c r="AN509" s="237"/>
      <c r="AO509" s="237"/>
      <c r="AP509" s="237"/>
      <c r="AQ509" s="237"/>
      <c r="AR509" s="237"/>
      <c r="AS509" s="237"/>
      <c r="AT509" s="237"/>
    </row>
    <row r="510" spans="1:46" ht="12.75">
      <c r="A510" s="237" t="s">
        <v>520</v>
      </c>
      <c r="B510" s="237" t="s">
        <v>521</v>
      </c>
      <c r="C510" s="237" t="s">
        <v>314</v>
      </c>
      <c r="D510" s="237" t="s">
        <v>520</v>
      </c>
      <c r="E510" s="237" t="s">
        <v>521</v>
      </c>
      <c r="F510" s="237" t="s">
        <v>314</v>
      </c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 t="s">
        <v>478</v>
      </c>
      <c r="AC510" s="237" t="s">
        <v>479</v>
      </c>
      <c r="AD510" s="237" t="s">
        <v>292</v>
      </c>
      <c r="AE510" s="237"/>
      <c r="AF510" s="237"/>
      <c r="AG510" s="237"/>
      <c r="AH510" s="237"/>
      <c r="AI510" s="237"/>
      <c r="AJ510" s="237" t="s">
        <v>293</v>
      </c>
      <c r="AK510" s="237" t="s">
        <v>294</v>
      </c>
      <c r="AL510" s="237" t="s">
        <v>295</v>
      </c>
      <c r="AM510" s="237"/>
      <c r="AN510" s="237"/>
      <c r="AO510" s="237"/>
      <c r="AP510" s="237"/>
      <c r="AQ510" s="237"/>
      <c r="AR510" s="237"/>
      <c r="AS510" s="237"/>
      <c r="AT510" s="237"/>
    </row>
    <row r="511" spans="1:46" ht="12.75">
      <c r="A511" s="237" t="s">
        <v>522</v>
      </c>
      <c r="B511" s="237" t="s">
        <v>523</v>
      </c>
      <c r="C511" s="237" t="s">
        <v>314</v>
      </c>
      <c r="D511" s="237" t="s">
        <v>522</v>
      </c>
      <c r="E511" s="237" t="s">
        <v>523</v>
      </c>
      <c r="F511" s="237" t="s">
        <v>314</v>
      </c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 t="s">
        <v>784</v>
      </c>
      <c r="AC511" s="237" t="s">
        <v>785</v>
      </c>
      <c r="AD511" s="237" t="s">
        <v>786</v>
      </c>
      <c r="AE511" s="237"/>
      <c r="AF511" s="237"/>
      <c r="AG511" s="237"/>
      <c r="AH511" s="237"/>
      <c r="AI511" s="237"/>
      <c r="AJ511" s="237" t="s">
        <v>293</v>
      </c>
      <c r="AK511" s="237" t="s">
        <v>294</v>
      </c>
      <c r="AL511" s="237" t="s">
        <v>295</v>
      </c>
      <c r="AM511" s="237"/>
      <c r="AN511" s="237"/>
      <c r="AO511" s="237"/>
      <c r="AP511" s="237"/>
      <c r="AQ511" s="237"/>
      <c r="AR511" s="237"/>
      <c r="AS511" s="237"/>
      <c r="AT511" s="237"/>
    </row>
    <row r="512" spans="1:46" ht="12.75">
      <c r="A512" s="237" t="s">
        <v>301</v>
      </c>
      <c r="B512" s="237" t="s">
        <v>302</v>
      </c>
      <c r="C512" s="237" t="s">
        <v>287</v>
      </c>
      <c r="D512" s="237" t="s">
        <v>301</v>
      </c>
      <c r="E512" s="237" t="s">
        <v>302</v>
      </c>
      <c r="F512" s="237" t="s">
        <v>287</v>
      </c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 t="s">
        <v>787</v>
      </c>
      <c r="AC512" s="237" t="s">
        <v>788</v>
      </c>
      <c r="AD512" s="237" t="s">
        <v>427</v>
      </c>
      <c r="AE512" s="237"/>
      <c r="AF512" s="237"/>
      <c r="AG512" s="237"/>
      <c r="AH512" s="237"/>
      <c r="AI512" s="237"/>
      <c r="AJ512" s="237" t="s">
        <v>296</v>
      </c>
      <c r="AK512" s="237" t="s">
        <v>297</v>
      </c>
      <c r="AL512" s="237" t="s">
        <v>298</v>
      </c>
      <c r="AM512" s="237"/>
      <c r="AN512" s="237"/>
      <c r="AO512" s="237"/>
      <c r="AP512" s="237"/>
      <c r="AQ512" s="237"/>
      <c r="AR512" s="237"/>
      <c r="AS512" s="237"/>
      <c r="AT512" s="237"/>
    </row>
    <row r="513" spans="1:46" ht="12.75">
      <c r="A513" s="237" t="s">
        <v>524</v>
      </c>
      <c r="B513" s="237" t="s">
        <v>525</v>
      </c>
      <c r="C513" s="237" t="s">
        <v>344</v>
      </c>
      <c r="D513" s="237" t="s">
        <v>524</v>
      </c>
      <c r="E513" s="237" t="s">
        <v>525</v>
      </c>
      <c r="F513" s="237" t="s">
        <v>344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 t="s">
        <v>789</v>
      </c>
      <c r="AC513" s="237" t="s">
        <v>790</v>
      </c>
      <c r="AD513" s="237" t="s">
        <v>635</v>
      </c>
      <c r="AE513" s="237"/>
      <c r="AF513" s="237"/>
      <c r="AG513" s="237"/>
      <c r="AH513" s="237"/>
      <c r="AI513" s="237"/>
      <c r="AJ513" s="237" t="s">
        <v>296</v>
      </c>
      <c r="AK513" s="237" t="s">
        <v>297</v>
      </c>
      <c r="AL513" s="237" t="s">
        <v>298</v>
      </c>
      <c r="AM513" s="237"/>
      <c r="AN513" s="237"/>
      <c r="AO513" s="237"/>
      <c r="AP513" s="237"/>
      <c r="AQ513" s="237"/>
      <c r="AR513" s="237"/>
      <c r="AS513" s="237"/>
      <c r="AT513" s="237"/>
    </row>
    <row r="514" spans="1:46" ht="12.75">
      <c r="A514" s="237" t="s">
        <v>772</v>
      </c>
      <c r="B514" s="237" t="s">
        <v>773</v>
      </c>
      <c r="C514" s="237" t="s">
        <v>314</v>
      </c>
      <c r="D514" s="237" t="s">
        <v>772</v>
      </c>
      <c r="E514" s="237" t="s">
        <v>773</v>
      </c>
      <c r="F514" s="237" t="s">
        <v>314</v>
      </c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 t="s">
        <v>791</v>
      </c>
      <c r="AC514" s="237" t="s">
        <v>792</v>
      </c>
      <c r="AD514" s="237" t="s">
        <v>793</v>
      </c>
      <c r="AE514" s="237"/>
      <c r="AF514" s="237"/>
      <c r="AG514" s="237"/>
      <c r="AH514" s="237"/>
      <c r="AI514" s="237"/>
      <c r="AJ514" s="237" t="s">
        <v>296</v>
      </c>
      <c r="AK514" s="237" t="s">
        <v>297</v>
      </c>
      <c r="AL514" s="237" t="s">
        <v>298</v>
      </c>
      <c r="AM514" s="237"/>
      <c r="AN514" s="237"/>
      <c r="AO514" s="237"/>
      <c r="AP514" s="237"/>
      <c r="AQ514" s="237"/>
      <c r="AR514" s="237"/>
      <c r="AS514" s="237"/>
      <c r="AT514" s="237"/>
    </row>
    <row r="515" spans="1:46" ht="12.75">
      <c r="A515" s="237" t="s">
        <v>526</v>
      </c>
      <c r="B515" s="237" t="s">
        <v>527</v>
      </c>
      <c r="C515" s="237" t="s">
        <v>528</v>
      </c>
      <c r="D515" s="237" t="s">
        <v>526</v>
      </c>
      <c r="E515" s="237" t="s">
        <v>527</v>
      </c>
      <c r="F515" s="237" t="s">
        <v>528</v>
      </c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 t="s">
        <v>794</v>
      </c>
      <c r="AC515" s="237" t="s">
        <v>795</v>
      </c>
      <c r="AD515" s="237" t="s">
        <v>284</v>
      </c>
      <c r="AE515" s="237"/>
      <c r="AF515" s="237"/>
      <c r="AG515" s="237"/>
      <c r="AH515" s="237"/>
      <c r="AI515" s="237"/>
      <c r="AJ515" s="237" t="s">
        <v>504</v>
      </c>
      <c r="AK515" s="237" t="s">
        <v>505</v>
      </c>
      <c r="AL515" s="237" t="s">
        <v>295</v>
      </c>
      <c r="AM515" s="237"/>
      <c r="AN515" s="237"/>
      <c r="AO515" s="237"/>
      <c r="AP515" s="237"/>
      <c r="AQ515" s="237"/>
      <c r="AR515" s="237"/>
      <c r="AS515" s="237"/>
      <c r="AT515" s="237"/>
    </row>
    <row r="516" spans="1:46" ht="12.75">
      <c r="A516" s="237" t="s">
        <v>529</v>
      </c>
      <c r="B516" s="237" t="s">
        <v>530</v>
      </c>
      <c r="C516" s="237" t="s">
        <v>363</v>
      </c>
      <c r="D516" s="237" t="s">
        <v>529</v>
      </c>
      <c r="E516" s="237" t="s">
        <v>530</v>
      </c>
      <c r="F516" s="237" t="s">
        <v>363</v>
      </c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 t="s">
        <v>796</v>
      </c>
      <c r="AC516" s="237" t="s">
        <v>797</v>
      </c>
      <c r="AD516" s="237" t="s">
        <v>558</v>
      </c>
      <c r="AE516" s="237"/>
      <c r="AF516" s="237"/>
      <c r="AG516" s="237"/>
      <c r="AH516" s="237"/>
      <c r="AI516" s="237"/>
      <c r="AJ516" s="237" t="s">
        <v>506</v>
      </c>
      <c r="AK516" s="237" t="s">
        <v>507</v>
      </c>
      <c r="AL516" s="237" t="s">
        <v>295</v>
      </c>
      <c r="AM516" s="237"/>
      <c r="AN516" s="237"/>
      <c r="AO516" s="237"/>
      <c r="AP516" s="237"/>
      <c r="AQ516" s="237"/>
      <c r="AR516" s="237"/>
      <c r="AS516" s="237"/>
      <c r="AT516" s="237"/>
    </row>
    <row r="517" spans="1:46" ht="12.75">
      <c r="A517" s="237" t="s">
        <v>531</v>
      </c>
      <c r="B517" s="237" t="s">
        <v>532</v>
      </c>
      <c r="C517" s="237" t="s">
        <v>277</v>
      </c>
      <c r="D517" s="237" t="s">
        <v>531</v>
      </c>
      <c r="E517" s="237" t="s">
        <v>532</v>
      </c>
      <c r="F517" s="237" t="s">
        <v>277</v>
      </c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 t="s">
        <v>798</v>
      </c>
      <c r="AC517" s="237" t="s">
        <v>799</v>
      </c>
      <c r="AD517" s="237" t="s">
        <v>543</v>
      </c>
      <c r="AE517" s="237"/>
      <c r="AF517" s="237"/>
      <c r="AG517" s="237"/>
      <c r="AH517" s="237"/>
      <c r="AI517" s="237"/>
      <c r="AJ517" s="237" t="s">
        <v>631</v>
      </c>
      <c r="AK517" s="237" t="s">
        <v>632</v>
      </c>
      <c r="AL517" s="237" t="s">
        <v>295</v>
      </c>
      <c r="AM517" s="237"/>
      <c r="AN517" s="237"/>
      <c r="AO517" s="237"/>
      <c r="AP517" s="237"/>
      <c r="AQ517" s="237"/>
      <c r="AR517" s="237"/>
      <c r="AS517" s="237"/>
      <c r="AT517" s="237"/>
    </row>
    <row r="518" spans="1:46" ht="12.75">
      <c r="A518" s="237" t="s">
        <v>533</v>
      </c>
      <c r="B518" s="237" t="s">
        <v>534</v>
      </c>
      <c r="C518" s="237" t="s">
        <v>424</v>
      </c>
      <c r="D518" s="237" t="s">
        <v>533</v>
      </c>
      <c r="E518" s="237" t="s">
        <v>534</v>
      </c>
      <c r="F518" s="237" t="s">
        <v>424</v>
      </c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 t="s">
        <v>480</v>
      </c>
      <c r="AC518" s="237" t="s">
        <v>481</v>
      </c>
      <c r="AD518" s="237" t="s">
        <v>482</v>
      </c>
      <c r="AE518" s="237"/>
      <c r="AF518" s="237"/>
      <c r="AG518" s="237"/>
      <c r="AH518" s="237"/>
      <c r="AI518" s="237"/>
      <c r="AJ518" s="237" t="s">
        <v>631</v>
      </c>
      <c r="AK518" s="237" t="s">
        <v>632</v>
      </c>
      <c r="AL518" s="237" t="s">
        <v>295</v>
      </c>
      <c r="AM518" s="237"/>
      <c r="AN518" s="237"/>
      <c r="AO518" s="237"/>
      <c r="AP518" s="237"/>
      <c r="AQ518" s="237"/>
      <c r="AR518" s="237"/>
      <c r="AS518" s="237"/>
      <c r="AT518" s="237"/>
    </row>
    <row r="519" spans="1:46" ht="12.75">
      <c r="A519" s="237" t="s">
        <v>535</v>
      </c>
      <c r="B519" s="237" t="s">
        <v>536</v>
      </c>
      <c r="C519" s="237" t="s">
        <v>277</v>
      </c>
      <c r="D519" s="237" t="s">
        <v>535</v>
      </c>
      <c r="E519" s="237" t="s">
        <v>536</v>
      </c>
      <c r="F519" s="237" t="s">
        <v>277</v>
      </c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 t="s">
        <v>800</v>
      </c>
      <c r="AC519" s="237" t="s">
        <v>801</v>
      </c>
      <c r="AD519" s="237" t="s">
        <v>391</v>
      </c>
      <c r="AE519" s="237"/>
      <c r="AF519" s="237"/>
      <c r="AG519" s="237"/>
      <c r="AH519" s="237"/>
      <c r="AI519" s="237"/>
      <c r="AJ519" s="237" t="s">
        <v>631</v>
      </c>
      <c r="AK519" s="237" t="s">
        <v>632</v>
      </c>
      <c r="AL519" s="237" t="s">
        <v>295</v>
      </c>
      <c r="AM519" s="237"/>
      <c r="AN519" s="237"/>
      <c r="AO519" s="237"/>
      <c r="AP519" s="237"/>
      <c r="AQ519" s="237"/>
      <c r="AR519" s="237"/>
      <c r="AS519" s="237"/>
      <c r="AT519" s="237"/>
    </row>
    <row r="520" spans="1:46" ht="12.75">
      <c r="A520" s="237" t="s">
        <v>814</v>
      </c>
      <c r="B520" s="237" t="s">
        <v>815</v>
      </c>
      <c r="C520" s="237" t="s">
        <v>363</v>
      </c>
      <c r="D520" s="237" t="s">
        <v>814</v>
      </c>
      <c r="E520" s="237" t="s">
        <v>815</v>
      </c>
      <c r="F520" s="237" t="s">
        <v>363</v>
      </c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 t="s">
        <v>483</v>
      </c>
      <c r="AC520" s="237" t="s">
        <v>484</v>
      </c>
      <c r="AD520" s="237" t="s">
        <v>292</v>
      </c>
      <c r="AE520" s="237"/>
      <c r="AF520" s="237"/>
      <c r="AG520" s="237"/>
      <c r="AH520" s="237"/>
      <c r="AI520" s="237"/>
      <c r="AJ520" s="237" t="s">
        <v>299</v>
      </c>
      <c r="AK520" s="237" t="s">
        <v>300</v>
      </c>
      <c r="AL520" s="237" t="s">
        <v>277</v>
      </c>
      <c r="AM520" s="237"/>
      <c r="AN520" s="237"/>
      <c r="AO520" s="237"/>
      <c r="AP520" s="237"/>
      <c r="AQ520" s="237"/>
      <c r="AR520" s="237"/>
      <c r="AS520" s="237"/>
      <c r="AT520" s="237"/>
    </row>
    <row r="521" spans="1:46" ht="12.75">
      <c r="A521" s="237" t="s">
        <v>537</v>
      </c>
      <c r="B521" s="237" t="s">
        <v>538</v>
      </c>
      <c r="C521" s="237" t="s">
        <v>277</v>
      </c>
      <c r="D521" s="237" t="s">
        <v>537</v>
      </c>
      <c r="E521" s="237" t="s">
        <v>538</v>
      </c>
      <c r="F521" s="237" t="s">
        <v>277</v>
      </c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 t="s">
        <v>802</v>
      </c>
      <c r="AC521" s="237" t="s">
        <v>803</v>
      </c>
      <c r="AD521" s="237" t="s">
        <v>499</v>
      </c>
      <c r="AE521" s="237"/>
      <c r="AF521" s="237"/>
      <c r="AG521" s="237"/>
      <c r="AH521" s="237"/>
      <c r="AI521" s="237"/>
      <c r="AJ521" s="237" t="s">
        <v>682</v>
      </c>
      <c r="AK521" s="237" t="s">
        <v>683</v>
      </c>
      <c r="AL521" s="237" t="s">
        <v>684</v>
      </c>
      <c r="AM521" s="237"/>
      <c r="AN521" s="237"/>
      <c r="AO521" s="237"/>
      <c r="AP521" s="237"/>
      <c r="AQ521" s="237"/>
      <c r="AR521" s="237"/>
      <c r="AS521" s="237"/>
      <c r="AT521" s="237"/>
    </row>
    <row r="522" spans="1:46" ht="12.75">
      <c r="A522" s="237" t="s">
        <v>539</v>
      </c>
      <c r="B522" s="237" t="s">
        <v>540</v>
      </c>
      <c r="C522" s="237" t="s">
        <v>449</v>
      </c>
      <c r="D522" s="237" t="s">
        <v>539</v>
      </c>
      <c r="E522" s="237" t="s">
        <v>540</v>
      </c>
      <c r="F522" s="237" t="s">
        <v>449</v>
      </c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 t="s">
        <v>804</v>
      </c>
      <c r="AC522" s="237" t="s">
        <v>805</v>
      </c>
      <c r="AD522" s="237" t="s">
        <v>806</v>
      </c>
      <c r="AE522" s="237"/>
      <c r="AF522" s="237"/>
      <c r="AG522" s="237"/>
      <c r="AH522" s="237"/>
      <c r="AI522" s="237"/>
      <c r="AJ522" s="237" t="s">
        <v>682</v>
      </c>
      <c r="AK522" s="237" t="s">
        <v>683</v>
      </c>
      <c r="AL522" s="237" t="s">
        <v>684</v>
      </c>
      <c r="AM522" s="237"/>
      <c r="AN522" s="237"/>
      <c r="AO522" s="237"/>
      <c r="AP522" s="237"/>
      <c r="AQ522" s="237"/>
      <c r="AR522" s="237"/>
      <c r="AS522" s="237"/>
      <c r="AT522" s="237"/>
    </row>
    <row r="523" spans="1:46" ht="12.75">
      <c r="A523" s="237" t="s">
        <v>541</v>
      </c>
      <c r="B523" s="237" t="s">
        <v>542</v>
      </c>
      <c r="C523" s="237" t="s">
        <v>543</v>
      </c>
      <c r="D523" s="237" t="s">
        <v>541</v>
      </c>
      <c r="E523" s="237" t="s">
        <v>542</v>
      </c>
      <c r="F523" s="237" t="s">
        <v>543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 t="s">
        <v>807</v>
      </c>
      <c r="AC523" s="237" t="s">
        <v>808</v>
      </c>
      <c r="AD523" s="237" t="s">
        <v>435</v>
      </c>
      <c r="AE523" s="237"/>
      <c r="AF523" s="237"/>
      <c r="AG523" s="237"/>
      <c r="AH523" s="237"/>
      <c r="AI523" s="237"/>
      <c r="AJ523" s="237" t="s">
        <v>685</v>
      </c>
      <c r="AK523" s="237" t="s">
        <v>686</v>
      </c>
      <c r="AL523" s="237" t="s">
        <v>640</v>
      </c>
      <c r="AM523" s="237"/>
      <c r="AN523" s="237"/>
      <c r="AO523" s="237"/>
      <c r="AP523" s="237"/>
      <c r="AQ523" s="237"/>
      <c r="AR523" s="237"/>
      <c r="AS523" s="237"/>
      <c r="AT523" s="237"/>
    </row>
    <row r="524" spans="1:46" ht="12.75">
      <c r="A524" s="237" t="s">
        <v>546</v>
      </c>
      <c r="B524" s="237" t="s">
        <v>547</v>
      </c>
      <c r="C524" s="237" t="s">
        <v>402</v>
      </c>
      <c r="D524" s="237" t="s">
        <v>546</v>
      </c>
      <c r="E524" s="237" t="s">
        <v>547</v>
      </c>
      <c r="F524" s="237" t="s">
        <v>402</v>
      </c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 t="s">
        <v>809</v>
      </c>
      <c r="AC524" s="237" t="s">
        <v>810</v>
      </c>
      <c r="AD524" s="237" t="s">
        <v>811</v>
      </c>
      <c r="AE524" s="237"/>
      <c r="AF524" s="237"/>
      <c r="AG524" s="237"/>
      <c r="AH524" s="237"/>
      <c r="AI524" s="237"/>
      <c r="AJ524" s="237" t="s">
        <v>685</v>
      </c>
      <c r="AK524" s="237" t="s">
        <v>686</v>
      </c>
      <c r="AL524" s="237" t="s">
        <v>640</v>
      </c>
      <c r="AM524" s="237"/>
      <c r="AN524" s="237"/>
      <c r="AO524" s="237"/>
      <c r="AP524" s="237"/>
      <c r="AQ524" s="237"/>
      <c r="AR524" s="237"/>
      <c r="AS524" s="237"/>
      <c r="AT524" s="237"/>
    </row>
    <row r="525" spans="1:46" ht="12.75">
      <c r="A525" s="237" t="s">
        <v>544</v>
      </c>
      <c r="B525" s="237" t="s">
        <v>545</v>
      </c>
      <c r="C525" s="237" t="s">
        <v>287</v>
      </c>
      <c r="D525" s="237" t="s">
        <v>544</v>
      </c>
      <c r="E525" s="237" t="s">
        <v>545</v>
      </c>
      <c r="F525" s="237" t="s">
        <v>287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 t="s">
        <v>715</v>
      </c>
      <c r="AC525" s="237" t="s">
        <v>677</v>
      </c>
      <c r="AD525" s="237" t="s">
        <v>640</v>
      </c>
      <c r="AE525" s="237"/>
      <c r="AF525" s="237"/>
      <c r="AG525" s="237"/>
      <c r="AH525" s="237"/>
      <c r="AI525" s="237"/>
      <c r="AJ525" s="237" t="s">
        <v>685</v>
      </c>
      <c r="AK525" s="237" t="s">
        <v>686</v>
      </c>
      <c r="AL525" s="237" t="s">
        <v>640</v>
      </c>
      <c r="AM525" s="237"/>
      <c r="AN525" s="237"/>
      <c r="AO525" s="237"/>
      <c r="AP525" s="237"/>
      <c r="AQ525" s="237"/>
      <c r="AR525" s="237"/>
      <c r="AS525" s="237"/>
      <c r="AT525" s="237"/>
    </row>
    <row r="526" spans="1:46" ht="12.75">
      <c r="A526" s="237" t="s">
        <v>548</v>
      </c>
      <c r="B526" s="237" t="s">
        <v>549</v>
      </c>
      <c r="C526" s="237" t="s">
        <v>360</v>
      </c>
      <c r="D526" s="237" t="s">
        <v>548</v>
      </c>
      <c r="E526" s="237" t="s">
        <v>549</v>
      </c>
      <c r="F526" s="237" t="s">
        <v>360</v>
      </c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89" t="s">
        <v>678</v>
      </c>
      <c r="AC526" s="89" t="s">
        <v>677</v>
      </c>
      <c r="AD526" s="89" t="s">
        <v>679</v>
      </c>
      <c r="AE526" s="237"/>
      <c r="AF526" s="237"/>
      <c r="AG526" s="237"/>
      <c r="AH526" s="237"/>
      <c r="AI526" s="237"/>
      <c r="AJ526" s="237" t="s">
        <v>764</v>
      </c>
      <c r="AK526" s="237" t="s">
        <v>765</v>
      </c>
      <c r="AL526" s="237" t="s">
        <v>471</v>
      </c>
      <c r="AM526" s="237"/>
      <c r="AN526" s="237"/>
      <c r="AO526" s="237"/>
      <c r="AP526" s="237"/>
      <c r="AQ526" s="237"/>
      <c r="AR526" s="237"/>
      <c r="AS526" s="237"/>
      <c r="AT526" s="237"/>
    </row>
    <row r="527" spans="1:46" ht="12.75">
      <c r="A527" s="237" t="s">
        <v>548</v>
      </c>
      <c r="B527" s="237" t="s">
        <v>549</v>
      </c>
      <c r="C527" s="237" t="s">
        <v>360</v>
      </c>
      <c r="D527" s="237" t="s">
        <v>548</v>
      </c>
      <c r="E527" s="237" t="s">
        <v>549</v>
      </c>
      <c r="F527" s="237" t="s">
        <v>360</v>
      </c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 t="s">
        <v>825</v>
      </c>
      <c r="AC527" s="237" t="s">
        <v>677</v>
      </c>
      <c r="AD527" s="237" t="s">
        <v>643</v>
      </c>
      <c r="AE527" s="237"/>
      <c r="AF527" s="237"/>
      <c r="AG527" s="237"/>
      <c r="AH527" s="237"/>
      <c r="AI527" s="237"/>
      <c r="AJ527" s="237" t="s">
        <v>301</v>
      </c>
      <c r="AK527" s="237" t="s">
        <v>302</v>
      </c>
      <c r="AL527" s="237" t="s">
        <v>287</v>
      </c>
      <c r="AM527" s="237"/>
      <c r="AN527" s="237"/>
      <c r="AO527" s="237"/>
      <c r="AP527" s="237"/>
      <c r="AQ527" s="237"/>
      <c r="AR527" s="237"/>
      <c r="AS527" s="237"/>
      <c r="AT527" s="237"/>
    </row>
    <row r="528" spans="1:46" ht="12.75">
      <c r="A528" s="237" t="s">
        <v>550</v>
      </c>
      <c r="B528" s="237" t="s">
        <v>551</v>
      </c>
      <c r="C528" s="237" t="s">
        <v>360</v>
      </c>
      <c r="D528" s="237" t="s">
        <v>550</v>
      </c>
      <c r="E528" s="237" t="s">
        <v>551</v>
      </c>
      <c r="F528" s="237" t="s">
        <v>360</v>
      </c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89" t="s">
        <v>825</v>
      </c>
      <c r="AC528" s="89" t="s">
        <v>677</v>
      </c>
      <c r="AD528" s="89" t="s">
        <v>643</v>
      </c>
      <c r="AE528" s="237"/>
      <c r="AF528" s="237"/>
      <c r="AG528" s="237"/>
      <c r="AH528" s="237"/>
      <c r="AI528" s="237"/>
      <c r="AJ528" s="237" t="s">
        <v>301</v>
      </c>
      <c r="AK528" s="237" t="s">
        <v>302</v>
      </c>
      <c r="AL528" s="237" t="s">
        <v>287</v>
      </c>
      <c r="AM528" s="237"/>
      <c r="AN528" s="237"/>
      <c r="AO528" s="237"/>
      <c r="AP528" s="237"/>
      <c r="AQ528" s="237"/>
      <c r="AR528" s="237"/>
      <c r="AS528" s="237"/>
      <c r="AT528" s="237"/>
    </row>
    <row r="529" spans="1:46" ht="12.75">
      <c r="A529" s="237" t="s">
        <v>552</v>
      </c>
      <c r="B529" s="237" t="s">
        <v>553</v>
      </c>
      <c r="C529" s="237" t="s">
        <v>314</v>
      </c>
      <c r="D529" s="237" t="s">
        <v>552</v>
      </c>
      <c r="E529" s="237" t="s">
        <v>553</v>
      </c>
      <c r="F529" s="237" t="s">
        <v>314</v>
      </c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89" t="s">
        <v>676</v>
      </c>
      <c r="AC529" s="89" t="s">
        <v>677</v>
      </c>
      <c r="AD529" s="89" t="s">
        <v>646</v>
      </c>
      <c r="AE529" s="237"/>
      <c r="AF529" s="237"/>
      <c r="AG529" s="237"/>
      <c r="AH529" s="237"/>
      <c r="AI529" s="237"/>
      <c r="AJ529" s="237" t="s">
        <v>350</v>
      </c>
      <c r="AK529" s="237" t="s">
        <v>351</v>
      </c>
      <c r="AL529" s="237" t="s">
        <v>328</v>
      </c>
      <c r="AM529" s="237"/>
      <c r="AN529" s="237"/>
      <c r="AO529" s="237"/>
      <c r="AP529" s="237"/>
      <c r="AQ529" s="237"/>
      <c r="AR529" s="237"/>
      <c r="AS529" s="237"/>
      <c r="AT529" s="237"/>
    </row>
    <row r="530" spans="1:46" ht="12.75">
      <c r="A530" s="237" t="s">
        <v>816</v>
      </c>
      <c r="B530" s="237" t="s">
        <v>466</v>
      </c>
      <c r="C530" s="237" t="s">
        <v>817</v>
      </c>
      <c r="D530" s="237" t="s">
        <v>816</v>
      </c>
      <c r="E530" s="237" t="s">
        <v>466</v>
      </c>
      <c r="F530" s="237" t="s">
        <v>817</v>
      </c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 t="s">
        <v>485</v>
      </c>
      <c r="AC530" s="237" t="s">
        <v>486</v>
      </c>
      <c r="AD530" s="237" t="s">
        <v>298</v>
      </c>
      <c r="AE530" s="237"/>
      <c r="AF530" s="237"/>
      <c r="AG530" s="237"/>
      <c r="AH530" s="237"/>
      <c r="AI530" s="237"/>
      <c r="AJ530" s="237" t="s">
        <v>303</v>
      </c>
      <c r="AK530" s="237" t="s">
        <v>304</v>
      </c>
      <c r="AL530" s="237" t="s">
        <v>305</v>
      </c>
      <c r="AM530" s="237"/>
      <c r="AN530" s="237"/>
      <c r="AO530" s="237"/>
      <c r="AP530" s="237"/>
      <c r="AQ530" s="237"/>
      <c r="AR530" s="237"/>
      <c r="AS530" s="237"/>
      <c r="AT530" s="237"/>
    </row>
    <row r="531" spans="1:46" ht="12.75">
      <c r="A531" s="237" t="s">
        <v>554</v>
      </c>
      <c r="B531" s="237" t="s">
        <v>555</v>
      </c>
      <c r="C531" s="237" t="s">
        <v>402</v>
      </c>
      <c r="D531" s="237" t="s">
        <v>554</v>
      </c>
      <c r="E531" s="237" t="s">
        <v>555</v>
      </c>
      <c r="F531" s="237" t="s">
        <v>402</v>
      </c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 t="s">
        <v>812</v>
      </c>
      <c r="AC531" s="237" t="s">
        <v>813</v>
      </c>
      <c r="AD531" s="237" t="s">
        <v>421</v>
      </c>
      <c r="AE531" s="237"/>
      <c r="AF531" s="237"/>
      <c r="AG531" s="237"/>
      <c r="AH531" s="237"/>
      <c r="AI531" s="237"/>
      <c r="AJ531" s="237" t="s">
        <v>303</v>
      </c>
      <c r="AK531" s="237" t="s">
        <v>304</v>
      </c>
      <c r="AL531" s="237" t="s">
        <v>305</v>
      </c>
      <c r="AM531" s="237"/>
      <c r="AN531" s="237"/>
      <c r="AO531" s="237"/>
      <c r="AP531" s="237"/>
      <c r="AQ531" s="237"/>
      <c r="AR531" s="237"/>
      <c r="AS531" s="237"/>
      <c r="AT531" s="237"/>
    </row>
    <row r="532" spans="1:46" ht="12.75">
      <c r="A532" s="237" t="s">
        <v>556</v>
      </c>
      <c r="B532" s="237" t="s">
        <v>557</v>
      </c>
      <c r="C532" s="237" t="s">
        <v>558</v>
      </c>
      <c r="D532" s="237" t="s">
        <v>556</v>
      </c>
      <c r="E532" s="237" t="s">
        <v>557</v>
      </c>
      <c r="F532" s="237" t="s">
        <v>558</v>
      </c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 t="s">
        <v>487</v>
      </c>
      <c r="AC532" s="237" t="s">
        <v>488</v>
      </c>
      <c r="AD532" s="237" t="s">
        <v>314</v>
      </c>
      <c r="AE532" s="237"/>
      <c r="AF532" s="237"/>
      <c r="AG532" s="237"/>
      <c r="AH532" s="237"/>
      <c r="AI532" s="237"/>
      <c r="AJ532" s="237" t="s">
        <v>352</v>
      </c>
      <c r="AK532" s="237" t="s">
        <v>353</v>
      </c>
      <c r="AL532" s="237" t="s">
        <v>354</v>
      </c>
      <c r="AM532" s="237"/>
      <c r="AN532" s="237"/>
      <c r="AO532" s="237"/>
      <c r="AP532" s="237"/>
      <c r="AQ532" s="237"/>
      <c r="AR532" s="237"/>
      <c r="AS532" s="237"/>
      <c r="AT532" s="237"/>
    </row>
    <row r="533" spans="1:46" ht="12.75">
      <c r="A533" s="237" t="s">
        <v>774</v>
      </c>
      <c r="B533" s="237" t="s">
        <v>775</v>
      </c>
      <c r="C533" s="237" t="s">
        <v>360</v>
      </c>
      <c r="D533" s="237" t="s">
        <v>774</v>
      </c>
      <c r="E533" s="237" t="s">
        <v>775</v>
      </c>
      <c r="F533" s="237" t="s">
        <v>360</v>
      </c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89" t="s">
        <v>627</v>
      </c>
      <c r="AC533" s="89" t="s">
        <v>616</v>
      </c>
      <c r="AD533" s="89" t="s">
        <v>628</v>
      </c>
      <c r="AE533" s="237"/>
      <c r="AF533" s="237"/>
      <c r="AG533" s="237"/>
      <c r="AH533" s="237"/>
      <c r="AI533" s="237"/>
      <c r="AJ533" s="237" t="s">
        <v>526</v>
      </c>
      <c r="AK533" s="237" t="s">
        <v>527</v>
      </c>
      <c r="AL533" s="237" t="s">
        <v>687</v>
      </c>
      <c r="AM533" s="237"/>
      <c r="AN533" s="237"/>
      <c r="AO533" s="237"/>
      <c r="AP533" s="237"/>
      <c r="AQ533" s="237"/>
      <c r="AR533" s="237"/>
      <c r="AS533" s="237"/>
      <c r="AT533" s="237"/>
    </row>
    <row r="534" spans="1:46" ht="12.75">
      <c r="A534" s="237" t="s">
        <v>559</v>
      </c>
      <c r="B534" s="237" t="s">
        <v>560</v>
      </c>
      <c r="C534" s="237" t="s">
        <v>430</v>
      </c>
      <c r="D534" s="237" t="s">
        <v>559</v>
      </c>
      <c r="E534" s="237" t="s">
        <v>560</v>
      </c>
      <c r="F534" s="237" t="s">
        <v>430</v>
      </c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 t="s">
        <v>489</v>
      </c>
      <c r="AC534" s="237" t="s">
        <v>490</v>
      </c>
      <c r="AD534" s="237" t="s">
        <v>430</v>
      </c>
      <c r="AE534" s="237"/>
      <c r="AF534" s="237"/>
      <c r="AG534" s="237"/>
      <c r="AH534" s="237"/>
      <c r="AI534" s="237"/>
      <c r="AJ534" s="237" t="s">
        <v>526</v>
      </c>
      <c r="AK534" s="237" t="s">
        <v>527</v>
      </c>
      <c r="AL534" s="237" t="s">
        <v>687</v>
      </c>
      <c r="AM534" s="237"/>
      <c r="AN534" s="237"/>
      <c r="AO534" s="237"/>
      <c r="AP534" s="237"/>
      <c r="AQ534" s="237"/>
      <c r="AR534" s="237"/>
      <c r="AS534" s="237"/>
      <c r="AT534" s="237"/>
    </row>
    <row r="535" spans="1:46" ht="12.75">
      <c r="A535" s="237" t="s">
        <v>561</v>
      </c>
      <c r="B535" s="237" t="s">
        <v>562</v>
      </c>
      <c r="C535" s="237" t="s">
        <v>360</v>
      </c>
      <c r="D535" s="237" t="s">
        <v>561</v>
      </c>
      <c r="E535" s="237" t="s">
        <v>562</v>
      </c>
      <c r="F535" s="237" t="s">
        <v>360</v>
      </c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 t="s">
        <v>491</v>
      </c>
      <c r="AC535" s="237" t="s">
        <v>492</v>
      </c>
      <c r="AD535" s="237" t="s">
        <v>344</v>
      </c>
      <c r="AE535" s="237"/>
      <c r="AF535" s="237"/>
      <c r="AG535" s="237"/>
      <c r="AH535" s="237"/>
      <c r="AI535" s="237"/>
      <c r="AJ535" s="237" t="s">
        <v>526</v>
      </c>
      <c r="AK535" s="237" t="s">
        <v>527</v>
      </c>
      <c r="AL535" s="237" t="s">
        <v>687</v>
      </c>
      <c r="AM535" s="237"/>
      <c r="AN535" s="237"/>
      <c r="AO535" s="237"/>
      <c r="AP535" s="237"/>
      <c r="AQ535" s="237"/>
      <c r="AR535" s="237"/>
      <c r="AS535" s="237"/>
      <c r="AT535" s="237"/>
    </row>
    <row r="536" spans="1:46" ht="12.75">
      <c r="A536" s="237" t="s">
        <v>563</v>
      </c>
      <c r="B536" s="237" t="s">
        <v>564</v>
      </c>
      <c r="C536" s="237" t="s">
        <v>314</v>
      </c>
      <c r="D536" s="237" t="s">
        <v>563</v>
      </c>
      <c r="E536" s="237" t="s">
        <v>564</v>
      </c>
      <c r="F536" s="237" t="s">
        <v>314</v>
      </c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 t="s">
        <v>493</v>
      </c>
      <c r="AC536" s="237" t="s">
        <v>494</v>
      </c>
      <c r="AD536" s="237" t="s">
        <v>402</v>
      </c>
      <c r="AE536" s="237"/>
      <c r="AF536" s="237"/>
      <c r="AG536" s="237"/>
      <c r="AH536" s="237"/>
      <c r="AI536" s="237"/>
      <c r="AJ536" s="237" t="s">
        <v>355</v>
      </c>
      <c r="AK536" s="237" t="s">
        <v>356</v>
      </c>
      <c r="AL536" s="237" t="s">
        <v>357</v>
      </c>
      <c r="AM536" s="237"/>
      <c r="AN536" s="237"/>
      <c r="AO536" s="237"/>
      <c r="AP536" s="237"/>
      <c r="AQ536" s="237"/>
      <c r="AR536" s="237"/>
      <c r="AS536" s="237"/>
      <c r="AT536" s="237"/>
    </row>
    <row r="537" spans="1:46" ht="12.75">
      <c r="A537" s="237" t="s">
        <v>565</v>
      </c>
      <c r="B537" s="237" t="s">
        <v>566</v>
      </c>
      <c r="C537" s="237" t="s">
        <v>567</v>
      </c>
      <c r="D537" s="237" t="s">
        <v>565</v>
      </c>
      <c r="E537" s="237" t="s">
        <v>566</v>
      </c>
      <c r="F537" s="237" t="s">
        <v>567</v>
      </c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 t="s">
        <v>495</v>
      </c>
      <c r="AC537" s="237" t="s">
        <v>496</v>
      </c>
      <c r="AD537" s="237" t="s">
        <v>314</v>
      </c>
      <c r="AE537" s="237"/>
      <c r="AF537" s="237"/>
      <c r="AG537" s="237"/>
      <c r="AH537" s="237"/>
      <c r="AI537" s="237"/>
      <c r="AJ537" s="237" t="s">
        <v>355</v>
      </c>
      <c r="AK537" s="237" t="s">
        <v>356</v>
      </c>
      <c r="AL537" s="237" t="s">
        <v>781</v>
      </c>
      <c r="AM537" s="237"/>
      <c r="AN537" s="237"/>
      <c r="AO537" s="237"/>
      <c r="AP537" s="237"/>
      <c r="AQ537" s="237"/>
      <c r="AR537" s="237"/>
      <c r="AS537" s="237"/>
      <c r="AT537" s="237"/>
    </row>
    <row r="538" spans="1:46" ht="12.75">
      <c r="A538" s="237" t="s">
        <v>568</v>
      </c>
      <c r="B538" s="237" t="s">
        <v>569</v>
      </c>
      <c r="C538" s="237" t="s">
        <v>366</v>
      </c>
      <c r="D538" s="237" t="s">
        <v>568</v>
      </c>
      <c r="E538" s="237" t="s">
        <v>569</v>
      </c>
      <c r="F538" s="237" t="s">
        <v>366</v>
      </c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 t="s">
        <v>497</v>
      </c>
      <c r="AC538" s="237" t="s">
        <v>498</v>
      </c>
      <c r="AD538" s="237" t="s">
        <v>499</v>
      </c>
      <c r="AE538" s="237"/>
      <c r="AF538" s="237"/>
      <c r="AG538" s="237"/>
      <c r="AH538" s="237"/>
      <c r="AI538" s="237"/>
      <c r="AJ538" s="237" t="s">
        <v>358</v>
      </c>
      <c r="AK538" s="237" t="s">
        <v>359</v>
      </c>
      <c r="AL538" s="237" t="s">
        <v>360</v>
      </c>
      <c r="AM538" s="237"/>
      <c r="AN538" s="237"/>
      <c r="AO538" s="237"/>
      <c r="AP538" s="237"/>
      <c r="AQ538" s="237"/>
      <c r="AR538" s="237"/>
      <c r="AS538" s="237"/>
      <c r="AT538" s="237"/>
    </row>
    <row r="539" spans="1:46" ht="12.75">
      <c r="A539" s="237" t="s">
        <v>570</v>
      </c>
      <c r="B539" s="237" t="s">
        <v>571</v>
      </c>
      <c r="C539" s="237" t="s">
        <v>314</v>
      </c>
      <c r="D539" s="237" t="s">
        <v>570</v>
      </c>
      <c r="E539" s="237" t="s">
        <v>571</v>
      </c>
      <c r="F539" s="237" t="s">
        <v>314</v>
      </c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 t="s">
        <v>497</v>
      </c>
      <c r="AC539" s="237" t="s">
        <v>498</v>
      </c>
      <c r="AD539" s="237" t="s">
        <v>499</v>
      </c>
      <c r="AE539" s="237"/>
      <c r="AF539" s="237"/>
      <c r="AG539" s="237"/>
      <c r="AH539" s="237"/>
      <c r="AI539" s="237"/>
      <c r="AJ539" s="237" t="s">
        <v>361</v>
      </c>
      <c r="AK539" s="237" t="s">
        <v>362</v>
      </c>
      <c r="AL539" s="237" t="s">
        <v>363</v>
      </c>
      <c r="AM539" s="237"/>
      <c r="AN539" s="237"/>
      <c r="AO539" s="237"/>
      <c r="AP539" s="237"/>
      <c r="AQ539" s="237"/>
      <c r="AR539" s="237"/>
      <c r="AS539" s="237"/>
      <c r="AT539" s="237"/>
    </row>
    <row r="540" spans="1:46" ht="12.75">
      <c r="A540" s="237" t="s">
        <v>572</v>
      </c>
      <c r="B540" s="237" t="s">
        <v>573</v>
      </c>
      <c r="C540" s="237" t="s">
        <v>314</v>
      </c>
      <c r="D540" s="237" t="s">
        <v>572</v>
      </c>
      <c r="E540" s="237" t="s">
        <v>573</v>
      </c>
      <c r="F540" s="237" t="s">
        <v>314</v>
      </c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 t="s">
        <v>500</v>
      </c>
      <c r="AC540" s="237" t="s">
        <v>501</v>
      </c>
      <c r="AD540" s="237" t="s">
        <v>394</v>
      </c>
      <c r="AE540" s="237"/>
      <c r="AF540" s="237"/>
      <c r="AG540" s="237"/>
      <c r="AH540" s="237"/>
      <c r="AI540" s="237"/>
      <c r="AJ540" s="237" t="s">
        <v>625</v>
      </c>
      <c r="AK540" s="237" t="s">
        <v>626</v>
      </c>
      <c r="AL540" s="237" t="s">
        <v>338</v>
      </c>
      <c r="AM540" s="237"/>
      <c r="AN540" s="237"/>
      <c r="AO540" s="237"/>
      <c r="AP540" s="237"/>
      <c r="AQ540" s="237"/>
      <c r="AR540" s="237"/>
      <c r="AS540" s="237"/>
      <c r="AT540" s="237"/>
    </row>
    <row r="541" spans="1:46" ht="12.75">
      <c r="A541" s="237" t="s">
        <v>776</v>
      </c>
      <c r="B541" s="237" t="s">
        <v>574</v>
      </c>
      <c r="C541" s="237" t="s">
        <v>314</v>
      </c>
      <c r="D541" s="237" t="s">
        <v>776</v>
      </c>
      <c r="E541" s="237" t="s">
        <v>574</v>
      </c>
      <c r="F541" s="237" t="s">
        <v>314</v>
      </c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 t="s">
        <v>502</v>
      </c>
      <c r="AC541" s="237" t="s">
        <v>503</v>
      </c>
      <c r="AD541" s="237" t="s">
        <v>277</v>
      </c>
      <c r="AE541" s="237"/>
      <c r="AF541" s="237"/>
      <c r="AG541" s="237"/>
      <c r="AH541" s="237"/>
      <c r="AI541" s="237"/>
      <c r="AJ541" s="237" t="s">
        <v>688</v>
      </c>
      <c r="AK541" s="237" t="s">
        <v>689</v>
      </c>
      <c r="AL541" s="237" t="s">
        <v>405</v>
      </c>
      <c r="AM541" s="237"/>
      <c r="AN541" s="237"/>
      <c r="AO541" s="237"/>
      <c r="AP541" s="237"/>
      <c r="AQ541" s="237"/>
      <c r="AR541" s="237"/>
      <c r="AS541" s="237"/>
      <c r="AT541" s="237"/>
    </row>
    <row r="542" spans="1:46" ht="12.75">
      <c r="A542" s="237" t="s">
        <v>575</v>
      </c>
      <c r="B542" s="237" t="s">
        <v>576</v>
      </c>
      <c r="C542" s="237" t="s">
        <v>314</v>
      </c>
      <c r="D542" s="237" t="s">
        <v>575</v>
      </c>
      <c r="E542" s="237" t="s">
        <v>576</v>
      </c>
      <c r="F542" s="237" t="s">
        <v>314</v>
      </c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 t="s">
        <v>502</v>
      </c>
      <c r="AC542" s="237" t="s">
        <v>503</v>
      </c>
      <c r="AD542" s="237" t="s">
        <v>277</v>
      </c>
      <c r="AE542" s="237"/>
      <c r="AF542" s="237"/>
      <c r="AG542" s="237"/>
      <c r="AH542" s="237"/>
      <c r="AI542" s="237"/>
      <c r="AJ542" s="237" t="s">
        <v>688</v>
      </c>
      <c r="AK542" s="237" t="s">
        <v>689</v>
      </c>
      <c r="AL542" s="237" t="s">
        <v>405</v>
      </c>
      <c r="AM542" s="237"/>
      <c r="AN542" s="237"/>
      <c r="AO542" s="237"/>
      <c r="AP542" s="237"/>
      <c r="AQ542" s="237"/>
      <c r="AR542" s="237"/>
      <c r="AS542" s="237"/>
      <c r="AT542" s="237"/>
    </row>
    <row r="543" spans="1:46" ht="12.75">
      <c r="A543" s="237" t="s">
        <v>577</v>
      </c>
      <c r="B543" s="237" t="s">
        <v>578</v>
      </c>
      <c r="C543" s="237" t="s">
        <v>314</v>
      </c>
      <c r="D543" s="237" t="s">
        <v>577</v>
      </c>
      <c r="E543" s="237" t="s">
        <v>578</v>
      </c>
      <c r="F543" s="237" t="s">
        <v>314</v>
      </c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89" t="s">
        <v>680</v>
      </c>
      <c r="AC543" s="89" t="s">
        <v>681</v>
      </c>
      <c r="AD543" s="89" t="s">
        <v>643</v>
      </c>
      <c r="AE543" s="237"/>
      <c r="AF543" s="237"/>
      <c r="AG543" s="237"/>
      <c r="AH543" s="237"/>
      <c r="AI543" s="237"/>
      <c r="AJ543" s="237" t="s">
        <v>690</v>
      </c>
      <c r="AK543" s="237" t="s">
        <v>691</v>
      </c>
      <c r="AL543" s="237" t="s">
        <v>643</v>
      </c>
      <c r="AM543" s="237"/>
      <c r="AN543" s="237"/>
      <c r="AO543" s="237"/>
      <c r="AP543" s="237"/>
      <c r="AQ543" s="237"/>
      <c r="AR543" s="237"/>
      <c r="AS543" s="237"/>
      <c r="AT543" s="237"/>
    </row>
    <row r="544" spans="1:46" ht="12.75">
      <c r="A544" s="237" t="s">
        <v>579</v>
      </c>
      <c r="B544" s="237" t="s">
        <v>580</v>
      </c>
      <c r="C544" s="237" t="s">
        <v>430</v>
      </c>
      <c r="D544" s="237" t="s">
        <v>579</v>
      </c>
      <c r="E544" s="237" t="s">
        <v>580</v>
      </c>
      <c r="F544" s="237" t="s">
        <v>430</v>
      </c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89" t="s">
        <v>680</v>
      </c>
      <c r="AC544" s="89" t="s">
        <v>681</v>
      </c>
      <c r="AD544" s="89" t="s">
        <v>643</v>
      </c>
      <c r="AE544" s="237"/>
      <c r="AF544" s="237"/>
      <c r="AG544" s="237"/>
      <c r="AH544" s="237"/>
      <c r="AI544" s="237"/>
      <c r="AJ544" s="237" t="s">
        <v>690</v>
      </c>
      <c r="AK544" s="237" t="s">
        <v>691</v>
      </c>
      <c r="AL544" s="237" t="s">
        <v>643</v>
      </c>
      <c r="AM544" s="237"/>
      <c r="AN544" s="237"/>
      <c r="AO544" s="237"/>
      <c r="AP544" s="237"/>
      <c r="AQ544" s="237"/>
      <c r="AR544" s="237"/>
      <c r="AS544" s="237"/>
      <c r="AT544" s="237"/>
    </row>
    <row r="545" spans="1:46" ht="12.75">
      <c r="A545" s="237" t="s">
        <v>581</v>
      </c>
      <c r="B545" s="237" t="s">
        <v>582</v>
      </c>
      <c r="C545" s="237" t="s">
        <v>430</v>
      </c>
      <c r="D545" s="237" t="s">
        <v>581</v>
      </c>
      <c r="E545" s="237" t="s">
        <v>582</v>
      </c>
      <c r="F545" s="237" t="s">
        <v>430</v>
      </c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 t="s">
        <v>293</v>
      </c>
      <c r="AC545" s="237" t="s">
        <v>294</v>
      </c>
      <c r="AD545" s="237" t="s">
        <v>295</v>
      </c>
      <c r="AE545" s="237"/>
      <c r="AF545" s="237"/>
      <c r="AG545" s="237"/>
      <c r="AH545" s="237"/>
      <c r="AI545" s="237"/>
      <c r="AJ545" s="237" t="s">
        <v>364</v>
      </c>
      <c r="AK545" s="237" t="s">
        <v>365</v>
      </c>
      <c r="AL545" s="237" t="s">
        <v>366</v>
      </c>
      <c r="AM545" s="237"/>
      <c r="AN545" s="237"/>
      <c r="AO545" s="237"/>
      <c r="AP545" s="237"/>
      <c r="AQ545" s="237"/>
      <c r="AR545" s="237"/>
      <c r="AS545" s="237"/>
      <c r="AT545" s="237"/>
    </row>
    <row r="546" spans="1:46" ht="12.75">
      <c r="A546" s="237" t="s">
        <v>583</v>
      </c>
      <c r="B546" s="237" t="s">
        <v>584</v>
      </c>
      <c r="C546" s="237" t="s">
        <v>585</v>
      </c>
      <c r="D546" s="237" t="s">
        <v>583</v>
      </c>
      <c r="E546" s="237" t="s">
        <v>584</v>
      </c>
      <c r="F546" s="237" t="s">
        <v>585</v>
      </c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89" t="s">
        <v>293</v>
      </c>
      <c r="AC546" s="89" t="s">
        <v>294</v>
      </c>
      <c r="AD546" s="89" t="s">
        <v>295</v>
      </c>
      <c r="AE546" s="237"/>
      <c r="AF546" s="237"/>
      <c r="AG546" s="237"/>
      <c r="AH546" s="237"/>
      <c r="AI546" s="237"/>
      <c r="AJ546" s="237" t="s">
        <v>692</v>
      </c>
      <c r="AK546" s="237" t="s">
        <v>693</v>
      </c>
      <c r="AL546" s="237" t="s">
        <v>694</v>
      </c>
      <c r="AM546" s="237"/>
      <c r="AN546" s="237"/>
      <c r="AO546" s="237"/>
      <c r="AP546" s="237"/>
      <c r="AQ546" s="237"/>
      <c r="AR546" s="237"/>
      <c r="AS546" s="237"/>
      <c r="AT546" s="237"/>
    </row>
    <row r="547" spans="1:46" ht="12.75">
      <c r="A547" s="237" t="s">
        <v>586</v>
      </c>
      <c r="B547" s="237" t="s">
        <v>587</v>
      </c>
      <c r="C547" s="237" t="s">
        <v>292</v>
      </c>
      <c r="D547" s="237" t="s">
        <v>586</v>
      </c>
      <c r="E547" s="237" t="s">
        <v>587</v>
      </c>
      <c r="F547" s="237" t="s">
        <v>292</v>
      </c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89" t="s">
        <v>293</v>
      </c>
      <c r="AC547" s="89" t="s">
        <v>294</v>
      </c>
      <c r="AD547" s="89" t="s">
        <v>295</v>
      </c>
      <c r="AE547" s="237"/>
      <c r="AF547" s="237"/>
      <c r="AG547" s="237"/>
      <c r="AH547" s="237"/>
      <c r="AI547" s="237"/>
      <c r="AJ547" s="237" t="s">
        <v>692</v>
      </c>
      <c r="AK547" s="237" t="s">
        <v>693</v>
      </c>
      <c r="AL547" s="237" t="s">
        <v>694</v>
      </c>
      <c r="AM547" s="237"/>
      <c r="AN547" s="237"/>
      <c r="AO547" s="237"/>
      <c r="AP547" s="237"/>
      <c r="AQ547" s="237"/>
      <c r="AR547" s="237"/>
      <c r="AS547" s="237"/>
      <c r="AT547" s="237"/>
    </row>
    <row r="548" spans="1:46" ht="12.75">
      <c r="A548" s="237" t="s">
        <v>586</v>
      </c>
      <c r="B548" s="237" t="s">
        <v>587</v>
      </c>
      <c r="C548" s="237" t="s">
        <v>292</v>
      </c>
      <c r="D548" s="237" t="s">
        <v>586</v>
      </c>
      <c r="E548" s="237" t="s">
        <v>587</v>
      </c>
      <c r="F548" s="237" t="s">
        <v>292</v>
      </c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89" t="s">
        <v>296</v>
      </c>
      <c r="AC548" s="89" t="s">
        <v>297</v>
      </c>
      <c r="AD548" s="89" t="s">
        <v>298</v>
      </c>
      <c r="AE548" s="237"/>
      <c r="AF548" s="237"/>
      <c r="AG548" s="237"/>
      <c r="AH548" s="237"/>
      <c r="AI548" s="237"/>
      <c r="AJ548" s="237" t="s">
        <v>373</v>
      </c>
      <c r="AK548" s="237" t="s">
        <v>374</v>
      </c>
      <c r="AL548" s="237" t="s">
        <v>375</v>
      </c>
      <c r="AM548" s="237"/>
      <c r="AN548" s="237"/>
      <c r="AO548" s="237"/>
      <c r="AP548" s="237"/>
      <c r="AQ548" s="237"/>
      <c r="AR548" s="237"/>
      <c r="AS548" s="237"/>
      <c r="AT548" s="237"/>
    </row>
    <row r="549" spans="1:46" ht="12.75">
      <c r="A549" s="237" t="s">
        <v>588</v>
      </c>
      <c r="B549" s="237" t="s">
        <v>589</v>
      </c>
      <c r="C549" s="237" t="s">
        <v>590</v>
      </c>
      <c r="D549" s="237" t="s">
        <v>588</v>
      </c>
      <c r="E549" s="237" t="s">
        <v>589</v>
      </c>
      <c r="F549" s="237" t="s">
        <v>590</v>
      </c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89" t="s">
        <v>296</v>
      </c>
      <c r="AC549" s="89" t="s">
        <v>297</v>
      </c>
      <c r="AD549" s="89" t="s">
        <v>298</v>
      </c>
      <c r="AE549" s="237"/>
      <c r="AF549" s="237"/>
      <c r="AG549" s="237"/>
      <c r="AH549" s="237"/>
      <c r="AI549" s="237"/>
      <c r="AJ549" s="237" t="s">
        <v>367</v>
      </c>
      <c r="AK549" s="237" t="s">
        <v>368</v>
      </c>
      <c r="AL549" s="237" t="s">
        <v>369</v>
      </c>
      <c r="AM549" s="237"/>
      <c r="AN549" s="237"/>
      <c r="AO549" s="237"/>
      <c r="AP549" s="237"/>
      <c r="AQ549" s="237"/>
      <c r="AR549" s="237"/>
      <c r="AS549" s="237"/>
      <c r="AT549" s="237"/>
    </row>
    <row r="550" spans="1:46" ht="12.75">
      <c r="A550" s="237" t="s">
        <v>818</v>
      </c>
      <c r="B550" s="237" t="s">
        <v>819</v>
      </c>
      <c r="C550" s="237" t="s">
        <v>292</v>
      </c>
      <c r="D550" s="237" t="s">
        <v>818</v>
      </c>
      <c r="E550" s="237" t="s">
        <v>819</v>
      </c>
      <c r="F550" s="237" t="s">
        <v>292</v>
      </c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 t="s">
        <v>504</v>
      </c>
      <c r="AC550" s="237" t="s">
        <v>505</v>
      </c>
      <c r="AD550" s="237" t="s">
        <v>295</v>
      </c>
      <c r="AE550" s="237"/>
      <c r="AF550" s="237"/>
      <c r="AG550" s="237"/>
      <c r="AH550" s="237"/>
      <c r="AI550" s="237"/>
      <c r="AJ550" s="237" t="s">
        <v>548</v>
      </c>
      <c r="AK550" s="237" t="s">
        <v>549</v>
      </c>
      <c r="AL550" s="237" t="s">
        <v>360</v>
      </c>
      <c r="AM550" s="237"/>
      <c r="AN550" s="237"/>
      <c r="AO550" s="237"/>
      <c r="AP550" s="237"/>
      <c r="AQ550" s="237"/>
      <c r="AR550" s="237"/>
      <c r="AS550" s="237"/>
      <c r="AT550" s="237"/>
    </row>
    <row r="551" spans="1:46" ht="12.75">
      <c r="A551" s="237" t="s">
        <v>777</v>
      </c>
      <c r="B551" s="237" t="s">
        <v>442</v>
      </c>
      <c r="C551" s="237" t="s">
        <v>363</v>
      </c>
      <c r="D551" s="237" t="s">
        <v>777</v>
      </c>
      <c r="E551" s="237" t="s">
        <v>442</v>
      </c>
      <c r="F551" s="237" t="s">
        <v>363</v>
      </c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 t="s">
        <v>504</v>
      </c>
      <c r="AC551" s="237" t="s">
        <v>505</v>
      </c>
      <c r="AD551" s="237" t="s">
        <v>295</v>
      </c>
      <c r="AE551" s="237"/>
      <c r="AF551" s="237"/>
      <c r="AG551" s="237"/>
      <c r="AH551" s="237"/>
      <c r="AI551" s="237"/>
      <c r="AJ551" s="237" t="s">
        <v>376</v>
      </c>
      <c r="AK551" s="237" t="s">
        <v>377</v>
      </c>
      <c r="AL551" s="237" t="s">
        <v>372</v>
      </c>
      <c r="AM551" s="237"/>
      <c r="AN551" s="237"/>
      <c r="AO551" s="237"/>
      <c r="AP551" s="237"/>
      <c r="AQ551" s="237"/>
      <c r="AR551" s="237"/>
      <c r="AS551" s="237"/>
      <c r="AT551" s="237"/>
    </row>
    <row r="552" spans="1:46" ht="12.75">
      <c r="A552" s="237" t="s">
        <v>759</v>
      </c>
      <c r="B552" s="237" t="s">
        <v>281</v>
      </c>
      <c r="C552" s="237" t="s">
        <v>760</v>
      </c>
      <c r="D552" s="237" t="s">
        <v>759</v>
      </c>
      <c r="E552" s="237" t="s">
        <v>281</v>
      </c>
      <c r="F552" s="237" t="s">
        <v>760</v>
      </c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 t="s">
        <v>506</v>
      </c>
      <c r="AC552" s="237" t="s">
        <v>507</v>
      </c>
      <c r="AD552" s="237" t="s">
        <v>295</v>
      </c>
      <c r="AE552" s="237"/>
      <c r="AF552" s="237"/>
      <c r="AG552" s="237"/>
      <c r="AH552" s="237"/>
      <c r="AI552" s="237"/>
      <c r="AJ552" s="237" t="s">
        <v>370</v>
      </c>
      <c r="AK552" s="237" t="s">
        <v>371</v>
      </c>
      <c r="AL552" s="237" t="s">
        <v>372</v>
      </c>
      <c r="AM552" s="237"/>
      <c r="AN552" s="237"/>
      <c r="AO552" s="237"/>
      <c r="AP552" s="237"/>
      <c r="AQ552" s="237"/>
      <c r="AR552" s="237"/>
      <c r="AS552" s="237"/>
      <c r="AT552" s="237"/>
    </row>
    <row r="553" spans="1:46" ht="12.75">
      <c r="A553" s="237" t="s">
        <v>759</v>
      </c>
      <c r="B553" s="237" t="s">
        <v>281</v>
      </c>
      <c r="C553" s="237" t="s">
        <v>760</v>
      </c>
      <c r="D553" s="237" t="s">
        <v>759</v>
      </c>
      <c r="E553" s="237" t="s">
        <v>281</v>
      </c>
      <c r="F553" s="237" t="s">
        <v>760</v>
      </c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 t="s">
        <v>506</v>
      </c>
      <c r="AC553" s="237" t="s">
        <v>507</v>
      </c>
      <c r="AD553" s="237" t="s">
        <v>295</v>
      </c>
      <c r="AE553" s="237"/>
      <c r="AF553" s="237"/>
      <c r="AG553" s="237"/>
      <c r="AH553" s="237"/>
      <c r="AI553" s="237"/>
      <c r="AJ553" s="237" t="s">
        <v>306</v>
      </c>
      <c r="AK553" s="237" t="s">
        <v>307</v>
      </c>
      <c r="AL553" s="237" t="s">
        <v>308</v>
      </c>
      <c r="AM553" s="237"/>
      <c r="AN553" s="237"/>
      <c r="AO553" s="237"/>
      <c r="AP553" s="237"/>
      <c r="AQ553" s="237"/>
      <c r="AR553" s="237"/>
      <c r="AS553" s="237"/>
      <c r="AT553" s="237"/>
    </row>
    <row r="554" spans="1:46" ht="12.75">
      <c r="A554" s="237" t="s">
        <v>591</v>
      </c>
      <c r="B554" s="237" t="s">
        <v>592</v>
      </c>
      <c r="C554" s="237" t="s">
        <v>593</v>
      </c>
      <c r="D554" s="237" t="s">
        <v>591</v>
      </c>
      <c r="E554" s="237" t="s">
        <v>592</v>
      </c>
      <c r="F554" s="237" t="s">
        <v>593</v>
      </c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 t="s">
        <v>508</v>
      </c>
      <c r="AC554" s="237" t="s">
        <v>507</v>
      </c>
      <c r="AD554" s="237" t="s">
        <v>509</v>
      </c>
      <c r="AE554" s="237"/>
      <c r="AF554" s="237"/>
      <c r="AG554" s="237"/>
      <c r="AH554" s="237"/>
      <c r="AI554" s="237"/>
      <c r="AJ554" s="237" t="s">
        <v>306</v>
      </c>
      <c r="AK554" s="237" t="s">
        <v>307</v>
      </c>
      <c r="AL554" s="237" t="s">
        <v>308</v>
      </c>
      <c r="AM554" s="237"/>
      <c r="AN554" s="237"/>
      <c r="AO554" s="237"/>
      <c r="AP554" s="237"/>
      <c r="AQ554" s="237"/>
      <c r="AR554" s="237"/>
      <c r="AS554" s="237"/>
      <c r="AT554" s="237"/>
    </row>
    <row r="555" spans="1:46" ht="12.75">
      <c r="A555" s="237" t="s">
        <v>820</v>
      </c>
      <c r="B555" s="237" t="s">
        <v>821</v>
      </c>
      <c r="C555" s="237" t="s">
        <v>308</v>
      </c>
      <c r="D555" s="237" t="s">
        <v>820</v>
      </c>
      <c r="E555" s="237" t="s">
        <v>821</v>
      </c>
      <c r="F555" s="237" t="s">
        <v>308</v>
      </c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 t="s">
        <v>510</v>
      </c>
      <c r="AC555" s="237" t="s">
        <v>507</v>
      </c>
      <c r="AD555" s="237" t="s">
        <v>511</v>
      </c>
      <c r="AE555" s="237"/>
      <c r="AF555" s="237"/>
      <c r="AG555" s="237"/>
      <c r="AH555" s="237"/>
      <c r="AI555" s="237"/>
      <c r="AJ555" s="237" t="s">
        <v>695</v>
      </c>
      <c r="AK555" s="237" t="s">
        <v>696</v>
      </c>
      <c r="AL555" s="237" t="s">
        <v>418</v>
      </c>
      <c r="AM555" s="237"/>
      <c r="AN555" s="237"/>
      <c r="AO555" s="237"/>
      <c r="AP555" s="237"/>
      <c r="AQ555" s="237"/>
      <c r="AR555" s="237"/>
      <c r="AS555" s="237"/>
      <c r="AT555" s="237"/>
    </row>
    <row r="556" spans="1:46" ht="12.75">
      <c r="A556" s="237" t="s">
        <v>594</v>
      </c>
      <c r="B556" s="237" t="s">
        <v>518</v>
      </c>
      <c r="C556" s="237" t="s">
        <v>595</v>
      </c>
      <c r="D556" s="237" t="s">
        <v>594</v>
      </c>
      <c r="E556" s="237" t="s">
        <v>518</v>
      </c>
      <c r="F556" s="237" t="s">
        <v>595</v>
      </c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 t="s">
        <v>512</v>
      </c>
      <c r="AC556" s="237" t="s">
        <v>507</v>
      </c>
      <c r="AD556" s="237" t="s">
        <v>513</v>
      </c>
      <c r="AE556" s="237"/>
      <c r="AF556" s="237"/>
      <c r="AG556" s="237"/>
      <c r="AH556" s="237"/>
      <c r="AI556" s="237"/>
      <c r="AJ556" s="237" t="s">
        <v>695</v>
      </c>
      <c r="AK556" s="237" t="s">
        <v>696</v>
      </c>
      <c r="AL556" s="237" t="s">
        <v>418</v>
      </c>
      <c r="AM556" s="237"/>
      <c r="AN556" s="237"/>
      <c r="AO556" s="237"/>
      <c r="AP556" s="237"/>
      <c r="AQ556" s="237"/>
      <c r="AR556" s="237"/>
      <c r="AS556" s="237"/>
      <c r="AT556" s="237"/>
    </row>
    <row r="557" spans="1:46" ht="12.75">
      <c r="A557" s="237" t="s">
        <v>596</v>
      </c>
      <c r="B557" s="237" t="s">
        <v>597</v>
      </c>
      <c r="C557" s="237" t="s">
        <v>430</v>
      </c>
      <c r="D557" s="237" t="s">
        <v>596</v>
      </c>
      <c r="E557" s="237" t="s">
        <v>597</v>
      </c>
      <c r="F557" s="237" t="s">
        <v>430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 t="s">
        <v>514</v>
      </c>
      <c r="AC557" s="237" t="s">
        <v>507</v>
      </c>
      <c r="AD557" s="237" t="s">
        <v>515</v>
      </c>
      <c r="AE557" s="237"/>
      <c r="AF557" s="237"/>
      <c r="AG557" s="237"/>
      <c r="AH557" s="237"/>
      <c r="AI557" s="237"/>
      <c r="AJ557" s="237" t="s">
        <v>309</v>
      </c>
      <c r="AK557" s="237" t="s">
        <v>310</v>
      </c>
      <c r="AL557" s="237" t="s">
        <v>311</v>
      </c>
      <c r="AM557" s="237"/>
      <c r="AN557" s="237"/>
      <c r="AO557" s="237"/>
      <c r="AP557" s="237"/>
      <c r="AQ557" s="237"/>
      <c r="AR557" s="237"/>
      <c r="AS557" s="237"/>
      <c r="AT557" s="237"/>
    </row>
    <row r="558" spans="1:46" ht="12.75">
      <c r="A558" s="237" t="s">
        <v>598</v>
      </c>
      <c r="B558" s="237" t="s">
        <v>599</v>
      </c>
      <c r="C558" s="237" t="s">
        <v>344</v>
      </c>
      <c r="D558" s="237" t="s">
        <v>598</v>
      </c>
      <c r="E558" s="237" t="s">
        <v>599</v>
      </c>
      <c r="F558" s="237" t="s">
        <v>344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 t="s">
        <v>516</v>
      </c>
      <c r="AC558" s="237" t="s">
        <v>507</v>
      </c>
      <c r="AD558" s="237" t="s">
        <v>517</v>
      </c>
      <c r="AE558" s="237"/>
      <c r="AF558" s="237"/>
      <c r="AG558" s="237"/>
      <c r="AH558" s="237"/>
      <c r="AI558" s="237"/>
      <c r="AJ558" s="237" t="s">
        <v>309</v>
      </c>
      <c r="AK558" s="237" t="s">
        <v>310</v>
      </c>
      <c r="AL558" s="237" t="s">
        <v>311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600</v>
      </c>
      <c r="B559" s="237" t="s">
        <v>592</v>
      </c>
      <c r="C559" s="237" t="s">
        <v>601</v>
      </c>
      <c r="D559" s="237" t="s">
        <v>600</v>
      </c>
      <c r="E559" s="237" t="s">
        <v>592</v>
      </c>
      <c r="F559" s="237" t="s">
        <v>601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 t="s">
        <v>631</v>
      </c>
      <c r="AC559" s="237" t="s">
        <v>632</v>
      </c>
      <c r="AD559" s="237" t="s">
        <v>295</v>
      </c>
      <c r="AE559" s="237"/>
      <c r="AF559" s="237"/>
      <c r="AG559" s="237"/>
      <c r="AH559" s="237"/>
      <c r="AI559" s="237"/>
      <c r="AJ559" s="237" t="s">
        <v>378</v>
      </c>
      <c r="AK559" s="237" t="s">
        <v>379</v>
      </c>
      <c r="AL559" s="237" t="s">
        <v>360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600</v>
      </c>
      <c r="B560" s="237" t="s">
        <v>592</v>
      </c>
      <c r="C560" s="237" t="s">
        <v>601</v>
      </c>
      <c r="D560" s="237" t="s">
        <v>600</v>
      </c>
      <c r="E560" s="237" t="s">
        <v>592</v>
      </c>
      <c r="F560" s="237" t="s">
        <v>601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 t="s">
        <v>631</v>
      </c>
      <c r="AC560" s="237" t="s">
        <v>632</v>
      </c>
      <c r="AD560" s="237" t="s">
        <v>295</v>
      </c>
      <c r="AE560" s="237"/>
      <c r="AF560" s="237"/>
      <c r="AG560" s="237"/>
      <c r="AH560" s="237"/>
      <c r="AI560" s="237"/>
      <c r="AJ560" s="237" t="s">
        <v>382</v>
      </c>
      <c r="AK560" s="237" t="s">
        <v>383</v>
      </c>
      <c r="AL560" s="237" t="s">
        <v>384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602</v>
      </c>
      <c r="B561" s="237" t="s">
        <v>592</v>
      </c>
      <c r="C561" s="237" t="s">
        <v>603</v>
      </c>
      <c r="D561" s="237" t="s">
        <v>602</v>
      </c>
      <c r="E561" s="237" t="s">
        <v>592</v>
      </c>
      <c r="F561" s="237" t="s">
        <v>603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89" t="s">
        <v>631</v>
      </c>
      <c r="AC561" s="89" t="s">
        <v>632</v>
      </c>
      <c r="AD561" s="89" t="s">
        <v>295</v>
      </c>
      <c r="AE561" s="237"/>
      <c r="AF561" s="237"/>
      <c r="AG561" s="237"/>
      <c r="AH561" s="237"/>
      <c r="AI561" s="237"/>
      <c r="AJ561" s="237" t="s">
        <v>380</v>
      </c>
      <c r="AK561" s="237" t="s">
        <v>381</v>
      </c>
      <c r="AL561" s="237" t="s">
        <v>360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822</v>
      </c>
      <c r="B562" s="237" t="s">
        <v>823</v>
      </c>
      <c r="C562" s="237" t="s">
        <v>824</v>
      </c>
      <c r="D562" s="237" t="s">
        <v>822</v>
      </c>
      <c r="E562" s="237" t="s">
        <v>823</v>
      </c>
      <c r="F562" s="237" t="s">
        <v>824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 t="s">
        <v>636</v>
      </c>
      <c r="AC562" s="237" t="s">
        <v>518</v>
      </c>
      <c r="AD562" s="237" t="s">
        <v>637</v>
      </c>
      <c r="AE562" s="237"/>
      <c r="AF562" s="237"/>
      <c r="AG562" s="237"/>
      <c r="AH562" s="237"/>
      <c r="AI562" s="237"/>
      <c r="AJ562" s="237" t="s">
        <v>697</v>
      </c>
      <c r="AK562" s="237" t="s">
        <v>698</v>
      </c>
      <c r="AL562" s="237" t="s">
        <v>298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 t="s">
        <v>771</v>
      </c>
      <c r="AC563" s="237" t="s">
        <v>518</v>
      </c>
      <c r="AD563" s="237" t="s">
        <v>519</v>
      </c>
      <c r="AE563" s="237"/>
      <c r="AF563" s="237"/>
      <c r="AG563" s="237"/>
      <c r="AH563" s="237"/>
      <c r="AI563" s="237"/>
      <c r="AJ563" s="237" t="s">
        <v>697</v>
      </c>
      <c r="AK563" s="237" t="s">
        <v>698</v>
      </c>
      <c r="AL563" s="237" t="s">
        <v>298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89" t="s">
        <v>299</v>
      </c>
      <c r="AC564" s="89" t="s">
        <v>300</v>
      </c>
      <c r="AD564" s="89" t="s">
        <v>277</v>
      </c>
      <c r="AE564" s="237"/>
      <c r="AF564" s="237"/>
      <c r="AG564" s="237"/>
      <c r="AH564" s="237"/>
      <c r="AI564" s="237"/>
      <c r="AJ564" s="237" t="s">
        <v>699</v>
      </c>
      <c r="AK564" s="237" t="s">
        <v>700</v>
      </c>
      <c r="AL564" s="237" t="s">
        <v>643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89" t="s">
        <v>682</v>
      </c>
      <c r="AC565" s="89" t="s">
        <v>683</v>
      </c>
      <c r="AD565" s="89" t="s">
        <v>684</v>
      </c>
      <c r="AE565" s="237"/>
      <c r="AF565" s="237"/>
      <c r="AG565" s="237"/>
      <c r="AH565" s="237"/>
      <c r="AI565" s="237"/>
      <c r="AJ565" s="237" t="s">
        <v>699</v>
      </c>
      <c r="AK565" s="237" t="s">
        <v>700</v>
      </c>
      <c r="AL565" s="237" t="s">
        <v>643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89" t="s">
        <v>685</v>
      </c>
      <c r="AC566" s="89" t="s">
        <v>686</v>
      </c>
      <c r="AD566" s="89" t="s">
        <v>640</v>
      </c>
      <c r="AE566" s="237"/>
      <c r="AF566" s="237"/>
      <c r="AG566" s="237"/>
      <c r="AH566" s="237"/>
      <c r="AI566" s="237"/>
      <c r="AJ566" s="237" t="s">
        <v>385</v>
      </c>
      <c r="AK566" s="237" t="s">
        <v>386</v>
      </c>
      <c r="AL566" s="237" t="s">
        <v>363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89" t="s">
        <v>685</v>
      </c>
      <c r="AC567" s="89" t="s">
        <v>686</v>
      </c>
      <c r="AD567" s="89" t="s">
        <v>640</v>
      </c>
      <c r="AE567" s="237"/>
      <c r="AF567" s="237"/>
      <c r="AG567" s="237"/>
      <c r="AH567" s="237"/>
      <c r="AI567" s="237"/>
      <c r="AJ567" s="237" t="s">
        <v>387</v>
      </c>
      <c r="AK567" s="237" t="s">
        <v>388</v>
      </c>
      <c r="AL567" s="237" t="s">
        <v>280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 t="s">
        <v>520</v>
      </c>
      <c r="AC568" s="237" t="s">
        <v>521</v>
      </c>
      <c r="AD568" s="237" t="s">
        <v>314</v>
      </c>
      <c r="AE568" s="237"/>
      <c r="AF568" s="237"/>
      <c r="AG568" s="237"/>
      <c r="AH568" s="237"/>
      <c r="AI568" s="237"/>
      <c r="AJ568" s="237" t="s">
        <v>586</v>
      </c>
      <c r="AK568" s="237" t="s">
        <v>587</v>
      </c>
      <c r="AL568" s="237" t="s">
        <v>292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 t="s">
        <v>522</v>
      </c>
      <c r="AC569" s="237" t="s">
        <v>523</v>
      </c>
      <c r="AD569" s="237" t="s">
        <v>314</v>
      </c>
      <c r="AE569" s="237"/>
      <c r="AF569" s="237"/>
      <c r="AG569" s="237"/>
      <c r="AH569" s="237"/>
      <c r="AI569" s="237"/>
      <c r="AJ569" s="237" t="s">
        <v>701</v>
      </c>
      <c r="AK569" s="237" t="s">
        <v>702</v>
      </c>
      <c r="AL569" s="237" t="s">
        <v>694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 t="s">
        <v>301</v>
      </c>
      <c r="AC570" s="237" t="s">
        <v>302</v>
      </c>
      <c r="AD570" s="237" t="s">
        <v>287</v>
      </c>
      <c r="AE570" s="237"/>
      <c r="AF570" s="237"/>
      <c r="AG570" s="237"/>
      <c r="AH570" s="237"/>
      <c r="AI570" s="237"/>
      <c r="AJ570" s="237" t="s">
        <v>701</v>
      </c>
      <c r="AK570" s="237" t="s">
        <v>702</v>
      </c>
      <c r="AL570" s="237" t="s">
        <v>694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89" t="s">
        <v>301</v>
      </c>
      <c r="AC571" s="89" t="s">
        <v>302</v>
      </c>
      <c r="AD571" s="89" t="s">
        <v>287</v>
      </c>
      <c r="AE571" s="237"/>
      <c r="AF571" s="237"/>
      <c r="AG571" s="237"/>
      <c r="AH571" s="237"/>
      <c r="AI571" s="237"/>
      <c r="AJ571" s="237" t="s">
        <v>703</v>
      </c>
      <c r="AK571" s="237" t="s">
        <v>704</v>
      </c>
      <c r="AL571" s="237" t="s">
        <v>694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89" t="s">
        <v>301</v>
      </c>
      <c r="AC572" s="89" t="s">
        <v>302</v>
      </c>
      <c r="AD572" s="89" t="s">
        <v>287</v>
      </c>
      <c r="AE572" s="237"/>
      <c r="AF572" s="237"/>
      <c r="AG572" s="237"/>
      <c r="AH572" s="237"/>
      <c r="AI572" s="237"/>
      <c r="AJ572" s="237" t="s">
        <v>703</v>
      </c>
      <c r="AK572" s="237" t="s">
        <v>704</v>
      </c>
      <c r="AL572" s="237" t="s">
        <v>694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 t="s">
        <v>524</v>
      </c>
      <c r="AC573" s="237" t="s">
        <v>525</v>
      </c>
      <c r="AD573" s="237" t="s">
        <v>344</v>
      </c>
      <c r="AE573" s="237"/>
      <c r="AF573" s="237"/>
      <c r="AG573" s="237"/>
      <c r="AH573" s="237"/>
      <c r="AI573" s="237"/>
      <c r="AJ573" s="237" t="s">
        <v>389</v>
      </c>
      <c r="AK573" s="237" t="s">
        <v>390</v>
      </c>
      <c r="AL573" s="237" t="s">
        <v>391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 t="s">
        <v>772</v>
      </c>
      <c r="AC574" s="237" t="s">
        <v>773</v>
      </c>
      <c r="AD574" s="237" t="s">
        <v>314</v>
      </c>
      <c r="AE574" s="237"/>
      <c r="AF574" s="237"/>
      <c r="AG574" s="237"/>
      <c r="AH574" s="237"/>
      <c r="AI574" s="237"/>
      <c r="AJ574" s="237" t="s">
        <v>759</v>
      </c>
      <c r="AK574" s="237" t="s">
        <v>281</v>
      </c>
      <c r="AL574" s="237" t="s">
        <v>760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89" t="s">
        <v>303</v>
      </c>
      <c r="AC575" s="89" t="s">
        <v>304</v>
      </c>
      <c r="AD575" s="89" t="s">
        <v>305</v>
      </c>
      <c r="AE575" s="237"/>
      <c r="AF575" s="237"/>
      <c r="AG575" s="237"/>
      <c r="AH575" s="237"/>
      <c r="AI575" s="237"/>
      <c r="AJ575" s="237" t="s">
        <v>759</v>
      </c>
      <c r="AK575" s="237" t="s">
        <v>281</v>
      </c>
      <c r="AL575" s="237" t="s">
        <v>760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89" t="s">
        <v>303</v>
      </c>
      <c r="AC576" s="89" t="s">
        <v>304</v>
      </c>
      <c r="AD576" s="89" t="s">
        <v>305</v>
      </c>
      <c r="AE576" s="237"/>
      <c r="AF576" s="237"/>
      <c r="AG576" s="237"/>
      <c r="AH576" s="237"/>
      <c r="AI576" s="237"/>
      <c r="AJ576" s="237" t="s">
        <v>312</v>
      </c>
      <c r="AK576" s="237" t="s">
        <v>313</v>
      </c>
      <c r="AL576" s="237" t="s">
        <v>314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 t="s">
        <v>526</v>
      </c>
      <c r="AC577" s="237" t="s">
        <v>527</v>
      </c>
      <c r="AD577" s="237" t="s">
        <v>528</v>
      </c>
      <c r="AE577" s="237"/>
      <c r="AF577" s="237"/>
      <c r="AG577" s="237"/>
      <c r="AH577" s="237"/>
      <c r="AI577" s="237"/>
      <c r="AJ577" s="237" t="s">
        <v>395</v>
      </c>
      <c r="AK577" s="237" t="s">
        <v>396</v>
      </c>
      <c r="AL577" s="237" t="s">
        <v>397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89" t="s">
        <v>526</v>
      </c>
      <c r="AC578" s="89" t="s">
        <v>527</v>
      </c>
      <c r="AD578" s="89" t="s">
        <v>687</v>
      </c>
      <c r="AE578" s="237"/>
      <c r="AF578" s="237"/>
      <c r="AG578" s="237"/>
      <c r="AH578" s="237"/>
      <c r="AI578" s="237"/>
      <c r="AJ578" s="237" t="s">
        <v>705</v>
      </c>
      <c r="AK578" s="237" t="s">
        <v>706</v>
      </c>
      <c r="AL578" s="237" t="s">
        <v>653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89" t="s">
        <v>526</v>
      </c>
      <c r="AC579" s="89" t="s">
        <v>527</v>
      </c>
      <c r="AD579" s="89" t="s">
        <v>687</v>
      </c>
      <c r="AE579" s="237"/>
      <c r="AF579" s="237"/>
      <c r="AG579" s="237"/>
      <c r="AH579" s="237"/>
      <c r="AI579" s="237"/>
      <c r="AJ579" s="237" t="s">
        <v>705</v>
      </c>
      <c r="AK579" s="237" t="s">
        <v>706</v>
      </c>
      <c r="AL579" s="237" t="s">
        <v>653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 t="s">
        <v>529</v>
      </c>
      <c r="AC580" s="237" t="s">
        <v>530</v>
      </c>
      <c r="AD580" s="237" t="s">
        <v>363</v>
      </c>
      <c r="AE580" s="237"/>
      <c r="AF580" s="237"/>
      <c r="AG580" s="237"/>
      <c r="AH580" s="237"/>
      <c r="AI580" s="237"/>
      <c r="AJ580" s="237" t="s">
        <v>707</v>
      </c>
      <c r="AK580" s="237" t="s">
        <v>708</v>
      </c>
      <c r="AL580" s="237" t="s">
        <v>709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 t="s">
        <v>531</v>
      </c>
      <c r="AC581" s="237" t="s">
        <v>532</v>
      </c>
      <c r="AD581" s="237" t="s">
        <v>277</v>
      </c>
      <c r="AE581" s="237"/>
      <c r="AF581" s="237"/>
      <c r="AG581" s="237"/>
      <c r="AH581" s="237"/>
      <c r="AI581" s="237"/>
      <c r="AJ581" s="237" t="s">
        <v>707</v>
      </c>
      <c r="AK581" s="237" t="s">
        <v>708</v>
      </c>
      <c r="AL581" s="237" t="s">
        <v>709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 t="s">
        <v>533</v>
      </c>
      <c r="AC582" s="237" t="s">
        <v>534</v>
      </c>
      <c r="AD582" s="237" t="s">
        <v>424</v>
      </c>
      <c r="AE582" s="237"/>
      <c r="AF582" s="237"/>
      <c r="AG582" s="237"/>
      <c r="AH582" s="237"/>
      <c r="AI582" s="237"/>
      <c r="AJ582" s="237" t="s">
        <v>710</v>
      </c>
      <c r="AK582" s="237" t="s">
        <v>711</v>
      </c>
      <c r="AL582" s="237" t="s">
        <v>712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 t="s">
        <v>535</v>
      </c>
      <c r="AC583" s="237" t="s">
        <v>536</v>
      </c>
      <c r="AD583" s="237" t="s">
        <v>277</v>
      </c>
      <c r="AE583" s="237"/>
      <c r="AF583" s="237"/>
      <c r="AG583" s="237"/>
      <c r="AH583" s="237"/>
      <c r="AI583" s="237"/>
      <c r="AJ583" s="237" t="s">
        <v>710</v>
      </c>
      <c r="AK583" s="237" t="s">
        <v>711</v>
      </c>
      <c r="AL583" s="237" t="s">
        <v>712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 t="s">
        <v>814</v>
      </c>
      <c r="AC584" s="237" t="s">
        <v>815</v>
      </c>
      <c r="AD584" s="237" t="s">
        <v>363</v>
      </c>
      <c r="AE584" s="237"/>
      <c r="AF584" s="237"/>
      <c r="AG584" s="237"/>
      <c r="AH584" s="237"/>
      <c r="AI584" s="237"/>
      <c r="AJ584" s="237" t="s">
        <v>713</v>
      </c>
      <c r="AK584" s="237" t="s">
        <v>711</v>
      </c>
      <c r="AL584" s="237" t="s">
        <v>714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 t="s">
        <v>537</v>
      </c>
      <c r="AC585" s="237" t="s">
        <v>538</v>
      </c>
      <c r="AD585" s="237" t="s">
        <v>277</v>
      </c>
      <c r="AE585" s="237"/>
      <c r="AF585" s="237"/>
      <c r="AG585" s="237"/>
      <c r="AH585" s="237"/>
      <c r="AI585" s="237"/>
      <c r="AJ585" s="237" t="s">
        <v>713</v>
      </c>
      <c r="AK585" s="237" t="s">
        <v>711</v>
      </c>
      <c r="AL585" s="237" t="s">
        <v>714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89" t="s">
        <v>625</v>
      </c>
      <c r="AC586" s="89" t="s">
        <v>626</v>
      </c>
      <c r="AD586" s="89" t="s">
        <v>338</v>
      </c>
      <c r="AE586" s="237"/>
      <c r="AF586" s="237"/>
      <c r="AG586" s="237"/>
      <c r="AH586" s="237"/>
      <c r="AI586" s="237"/>
      <c r="AJ586" s="237" t="s">
        <v>713</v>
      </c>
      <c r="AK586" s="237" t="s">
        <v>711</v>
      </c>
      <c r="AL586" s="237" t="s">
        <v>714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 t="s">
        <v>539</v>
      </c>
      <c r="AC587" s="237" t="s">
        <v>540</v>
      </c>
      <c r="AD587" s="237" t="s">
        <v>449</v>
      </c>
      <c r="AE587" s="237"/>
      <c r="AF587" s="237"/>
      <c r="AG587" s="237"/>
      <c r="AH587" s="237"/>
      <c r="AI587" s="237"/>
      <c r="AJ587" s="237" t="s">
        <v>780</v>
      </c>
      <c r="AK587" s="237" t="s">
        <v>624</v>
      </c>
      <c r="AL587" s="237" t="s">
        <v>519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89" t="s">
        <v>688</v>
      </c>
      <c r="AC588" s="89" t="s">
        <v>689</v>
      </c>
      <c r="AD588" s="89" t="s">
        <v>405</v>
      </c>
      <c r="AE588" s="237"/>
      <c r="AF588" s="237"/>
      <c r="AG588" s="237"/>
      <c r="AH588" s="237"/>
      <c r="AI588" s="237"/>
      <c r="AJ588" s="237" t="s">
        <v>780</v>
      </c>
      <c r="AK588" s="237" t="s">
        <v>624</v>
      </c>
      <c r="AL588" s="237" t="s">
        <v>519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 t="s">
        <v>541</v>
      </c>
      <c r="AC589" s="237" t="s">
        <v>542</v>
      </c>
      <c r="AD589" s="237" t="s">
        <v>543</v>
      </c>
      <c r="AE589" s="237"/>
      <c r="AF589" s="237"/>
      <c r="AG589" s="237"/>
      <c r="AH589" s="237"/>
      <c r="AI589" s="237"/>
      <c r="AJ589" s="237" t="s">
        <v>779</v>
      </c>
      <c r="AK589" s="237" t="s">
        <v>276</v>
      </c>
      <c r="AL589" s="237" t="s">
        <v>629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89" t="s">
        <v>690</v>
      </c>
      <c r="AC590" s="89" t="s">
        <v>691</v>
      </c>
      <c r="AD590" s="89" t="s">
        <v>643</v>
      </c>
      <c r="AE590" s="237"/>
      <c r="AF590" s="237"/>
      <c r="AG590" s="237"/>
      <c r="AH590" s="237"/>
      <c r="AI590" s="237"/>
      <c r="AJ590" s="237" t="s">
        <v>779</v>
      </c>
      <c r="AK590" s="237" t="s">
        <v>276</v>
      </c>
      <c r="AL590" s="237" t="s">
        <v>629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89" t="s">
        <v>692</v>
      </c>
      <c r="AC591" s="89" t="s">
        <v>693</v>
      </c>
      <c r="AD591" s="89" t="s">
        <v>694</v>
      </c>
      <c r="AE591" s="237"/>
      <c r="AF591" s="237"/>
      <c r="AG591" s="237"/>
      <c r="AH591" s="237"/>
      <c r="AI591" s="237"/>
      <c r="AJ591" s="237" t="s">
        <v>600</v>
      </c>
      <c r="AK591" s="237" t="s">
        <v>592</v>
      </c>
      <c r="AL591" s="237" t="s">
        <v>601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 t="s">
        <v>546</v>
      </c>
      <c r="AC592" s="237" t="s">
        <v>547</v>
      </c>
      <c r="AD592" s="237" t="s">
        <v>402</v>
      </c>
      <c r="AE592" s="237"/>
      <c r="AF592" s="237"/>
      <c r="AG592" s="237"/>
      <c r="AH592" s="237"/>
      <c r="AI592" s="237"/>
      <c r="AJ592" s="237"/>
      <c r="AK592" s="237"/>
      <c r="AL592" s="237"/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 t="s">
        <v>544</v>
      </c>
      <c r="AC593" s="237" t="s">
        <v>545</v>
      </c>
      <c r="AD593" s="237" t="s">
        <v>287</v>
      </c>
      <c r="AE593" s="237"/>
      <c r="AF593" s="237"/>
      <c r="AG593" s="237"/>
      <c r="AH593" s="237"/>
      <c r="AI593" s="237"/>
      <c r="AJ593" s="237"/>
      <c r="AK593" s="237"/>
      <c r="AL593" s="237"/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 t="s">
        <v>548</v>
      </c>
      <c r="AC594" s="237" t="s">
        <v>549</v>
      </c>
      <c r="AD594" s="237" t="s">
        <v>360</v>
      </c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 t="s">
        <v>548</v>
      </c>
      <c r="AC595" s="237" t="s">
        <v>549</v>
      </c>
      <c r="AD595" s="237" t="s">
        <v>360</v>
      </c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89" t="s">
        <v>306</v>
      </c>
      <c r="AC596" s="89" t="s">
        <v>307</v>
      </c>
      <c r="AD596" s="89" t="s">
        <v>308</v>
      </c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89" t="s">
        <v>306</v>
      </c>
      <c r="AC597" s="89" t="s">
        <v>307</v>
      </c>
      <c r="AD597" s="89" t="s">
        <v>308</v>
      </c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89" t="s">
        <v>695</v>
      </c>
      <c r="AC598" s="89" t="s">
        <v>696</v>
      </c>
      <c r="AD598" s="89" t="s">
        <v>418</v>
      </c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89" t="s">
        <v>309</v>
      </c>
      <c r="AC599" s="89" t="s">
        <v>310</v>
      </c>
      <c r="AD599" s="89" t="s">
        <v>311</v>
      </c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89" t="s">
        <v>309</v>
      </c>
      <c r="AC600" s="89" t="s">
        <v>310</v>
      </c>
      <c r="AD600" s="89" t="s">
        <v>311</v>
      </c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 t="s">
        <v>550</v>
      </c>
      <c r="AC601" s="237" t="s">
        <v>551</v>
      </c>
      <c r="AD601" s="237" t="s">
        <v>360</v>
      </c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</row>
    <row r="602" spans="28:30" ht="12.75">
      <c r="AB602" s="237" t="s">
        <v>552</v>
      </c>
      <c r="AC602" s="237" t="s">
        <v>553</v>
      </c>
      <c r="AD602" s="237" t="s">
        <v>314</v>
      </c>
    </row>
    <row r="603" spans="28:30" ht="12.75">
      <c r="AB603" s="237" t="s">
        <v>816</v>
      </c>
      <c r="AC603" s="237" t="s">
        <v>466</v>
      </c>
      <c r="AD603" s="237" t="s">
        <v>817</v>
      </c>
    </row>
    <row r="604" spans="28:30" ht="12.75">
      <c r="AB604" s="237" t="s">
        <v>554</v>
      </c>
      <c r="AC604" s="237" t="s">
        <v>555</v>
      </c>
      <c r="AD604" s="237" t="s">
        <v>402</v>
      </c>
    </row>
    <row r="605" spans="28:30" ht="12.75">
      <c r="AB605" s="237" t="s">
        <v>556</v>
      </c>
      <c r="AC605" s="237" t="s">
        <v>557</v>
      </c>
      <c r="AD605" s="237" t="s">
        <v>558</v>
      </c>
    </row>
    <row r="606" spans="28:30" ht="12.75">
      <c r="AB606" s="237" t="s">
        <v>774</v>
      </c>
      <c r="AC606" s="237" t="s">
        <v>775</v>
      </c>
      <c r="AD606" s="237" t="s">
        <v>360</v>
      </c>
    </row>
    <row r="607" spans="28:30" ht="12.75">
      <c r="AB607" s="237" t="s">
        <v>559</v>
      </c>
      <c r="AC607" s="237" t="s">
        <v>560</v>
      </c>
      <c r="AD607" s="237" t="s">
        <v>430</v>
      </c>
    </row>
    <row r="608" spans="28:30" ht="12.75">
      <c r="AB608" s="237" t="s">
        <v>561</v>
      </c>
      <c r="AC608" s="237" t="s">
        <v>562</v>
      </c>
      <c r="AD608" s="237" t="s">
        <v>360</v>
      </c>
    </row>
    <row r="609" spans="28:30" ht="12.75">
      <c r="AB609" s="237" t="s">
        <v>563</v>
      </c>
      <c r="AC609" s="237" t="s">
        <v>564</v>
      </c>
      <c r="AD609" s="237" t="s">
        <v>314</v>
      </c>
    </row>
    <row r="610" spans="28:30" ht="12.75">
      <c r="AB610" s="237" t="s">
        <v>565</v>
      </c>
      <c r="AC610" s="237" t="s">
        <v>566</v>
      </c>
      <c r="AD610" s="237" t="s">
        <v>567</v>
      </c>
    </row>
    <row r="611" spans="28:30" ht="12.75">
      <c r="AB611" s="237" t="s">
        <v>568</v>
      </c>
      <c r="AC611" s="237" t="s">
        <v>569</v>
      </c>
      <c r="AD611" s="237" t="s">
        <v>366</v>
      </c>
    </row>
    <row r="612" spans="28:30" ht="12.75">
      <c r="AB612" s="237" t="s">
        <v>570</v>
      </c>
      <c r="AC612" s="237" t="s">
        <v>571</v>
      </c>
      <c r="AD612" s="237" t="s">
        <v>314</v>
      </c>
    </row>
    <row r="613" spans="28:30" ht="12.75">
      <c r="AB613" s="237" t="s">
        <v>572</v>
      </c>
      <c r="AC613" s="237" t="s">
        <v>573</v>
      </c>
      <c r="AD613" s="237" t="s">
        <v>314</v>
      </c>
    </row>
    <row r="614" spans="28:30" ht="11.25">
      <c r="AB614" s="89" t="s">
        <v>697</v>
      </c>
      <c r="AC614" s="89" t="s">
        <v>698</v>
      </c>
      <c r="AD614" s="89" t="s">
        <v>298</v>
      </c>
    </row>
    <row r="615" spans="28:30" ht="12.75">
      <c r="AB615" s="237" t="s">
        <v>776</v>
      </c>
      <c r="AC615" s="237" t="s">
        <v>574</v>
      </c>
      <c r="AD615" s="237" t="s">
        <v>314</v>
      </c>
    </row>
    <row r="616" spans="28:30" ht="12.75">
      <c r="AB616" s="237" t="s">
        <v>575</v>
      </c>
      <c r="AC616" s="237" t="s">
        <v>576</v>
      </c>
      <c r="AD616" s="237" t="s">
        <v>314</v>
      </c>
    </row>
    <row r="617" spans="28:30" ht="11.25">
      <c r="AB617" s="89" t="s">
        <v>699</v>
      </c>
      <c r="AC617" s="89" t="s">
        <v>700</v>
      </c>
      <c r="AD617" s="89" t="s">
        <v>643</v>
      </c>
    </row>
    <row r="618" spans="28:30" ht="12.75">
      <c r="AB618" s="237" t="s">
        <v>577</v>
      </c>
      <c r="AC618" s="237" t="s">
        <v>578</v>
      </c>
      <c r="AD618" s="237" t="s">
        <v>314</v>
      </c>
    </row>
    <row r="619" spans="28:30" ht="12.75">
      <c r="AB619" s="237" t="s">
        <v>579</v>
      </c>
      <c r="AC619" s="237" t="s">
        <v>580</v>
      </c>
      <c r="AD619" s="237" t="s">
        <v>430</v>
      </c>
    </row>
    <row r="620" spans="28:30" ht="12.75">
      <c r="AB620" s="237" t="s">
        <v>581</v>
      </c>
      <c r="AC620" s="237" t="s">
        <v>582</v>
      </c>
      <c r="AD620" s="237" t="s">
        <v>430</v>
      </c>
    </row>
    <row r="621" spans="28:30" ht="12.75">
      <c r="AB621" s="237" t="s">
        <v>583</v>
      </c>
      <c r="AC621" s="237" t="s">
        <v>584</v>
      </c>
      <c r="AD621" s="237" t="s">
        <v>585</v>
      </c>
    </row>
    <row r="622" spans="28:30" ht="12.75">
      <c r="AB622" s="237" t="s">
        <v>586</v>
      </c>
      <c r="AC622" s="237" t="s">
        <v>587</v>
      </c>
      <c r="AD622" s="237" t="s">
        <v>292</v>
      </c>
    </row>
    <row r="623" spans="28:30" ht="12.75">
      <c r="AB623" s="237" t="s">
        <v>586</v>
      </c>
      <c r="AC623" s="237" t="s">
        <v>587</v>
      </c>
      <c r="AD623" s="237" t="s">
        <v>292</v>
      </c>
    </row>
    <row r="624" spans="28:30" ht="11.25">
      <c r="AB624" s="89" t="s">
        <v>701</v>
      </c>
      <c r="AC624" s="89" t="s">
        <v>702</v>
      </c>
      <c r="AD624" s="89" t="s">
        <v>694</v>
      </c>
    </row>
    <row r="625" spans="28:30" ht="11.25">
      <c r="AB625" s="89" t="s">
        <v>703</v>
      </c>
      <c r="AC625" s="89" t="s">
        <v>704</v>
      </c>
      <c r="AD625" s="89" t="s">
        <v>694</v>
      </c>
    </row>
    <row r="626" spans="28:30" ht="12.75">
      <c r="AB626" s="237" t="s">
        <v>588</v>
      </c>
      <c r="AC626" s="237" t="s">
        <v>589</v>
      </c>
      <c r="AD626" s="237" t="s">
        <v>590</v>
      </c>
    </row>
    <row r="627" spans="28:30" ht="12.75">
      <c r="AB627" s="237" t="s">
        <v>818</v>
      </c>
      <c r="AC627" s="237" t="s">
        <v>819</v>
      </c>
      <c r="AD627" s="237" t="s">
        <v>292</v>
      </c>
    </row>
    <row r="628" spans="28:30" ht="12.75">
      <c r="AB628" s="237" t="s">
        <v>777</v>
      </c>
      <c r="AC628" s="237" t="s">
        <v>442</v>
      </c>
      <c r="AD628" s="237" t="s">
        <v>363</v>
      </c>
    </row>
    <row r="629" spans="28:30" ht="12.75">
      <c r="AB629" s="237" t="s">
        <v>759</v>
      </c>
      <c r="AC629" s="237" t="s">
        <v>281</v>
      </c>
      <c r="AD629" s="237" t="s">
        <v>760</v>
      </c>
    </row>
    <row r="630" spans="28:30" ht="12.75">
      <c r="AB630" s="237" t="s">
        <v>759</v>
      </c>
      <c r="AC630" s="237" t="s">
        <v>281</v>
      </c>
      <c r="AD630" s="237" t="s">
        <v>760</v>
      </c>
    </row>
    <row r="631" spans="28:30" ht="11.25">
      <c r="AB631" s="89" t="s">
        <v>759</v>
      </c>
      <c r="AC631" s="89" t="s">
        <v>281</v>
      </c>
      <c r="AD631" s="89" t="s">
        <v>760</v>
      </c>
    </row>
    <row r="632" spans="28:30" ht="11.25">
      <c r="AB632" s="89" t="s">
        <v>312</v>
      </c>
      <c r="AC632" s="89" t="s">
        <v>313</v>
      </c>
      <c r="AD632" s="89" t="s">
        <v>314</v>
      </c>
    </row>
    <row r="633" spans="28:30" ht="12.75">
      <c r="AB633" s="237" t="s">
        <v>591</v>
      </c>
      <c r="AC633" s="237" t="s">
        <v>592</v>
      </c>
      <c r="AD633" s="237" t="s">
        <v>593</v>
      </c>
    </row>
    <row r="634" spans="28:30" ht="11.25">
      <c r="AB634" s="89" t="s">
        <v>705</v>
      </c>
      <c r="AC634" s="89" t="s">
        <v>706</v>
      </c>
      <c r="AD634" s="89" t="s">
        <v>653</v>
      </c>
    </row>
    <row r="635" spans="28:30" ht="11.25">
      <c r="AB635" s="89" t="s">
        <v>707</v>
      </c>
      <c r="AC635" s="89" t="s">
        <v>708</v>
      </c>
      <c r="AD635" s="89" t="s">
        <v>709</v>
      </c>
    </row>
    <row r="636" spans="28:30" ht="12.75">
      <c r="AB636" s="237" t="s">
        <v>820</v>
      </c>
      <c r="AC636" s="237" t="s">
        <v>821</v>
      </c>
      <c r="AD636" s="237" t="s">
        <v>308</v>
      </c>
    </row>
    <row r="637" spans="28:30" ht="11.25">
      <c r="AB637" s="89" t="s">
        <v>710</v>
      </c>
      <c r="AC637" s="89" t="s">
        <v>711</v>
      </c>
      <c r="AD637" s="89" t="s">
        <v>712</v>
      </c>
    </row>
    <row r="638" spans="28:30" ht="12.75">
      <c r="AB638" s="237" t="s">
        <v>594</v>
      </c>
      <c r="AC638" s="237" t="s">
        <v>518</v>
      </c>
      <c r="AD638" s="237" t="s">
        <v>595</v>
      </c>
    </row>
    <row r="639" spans="28:30" ht="12.75">
      <c r="AB639" s="237" t="s">
        <v>596</v>
      </c>
      <c r="AC639" s="237" t="s">
        <v>597</v>
      </c>
      <c r="AD639" s="237" t="s">
        <v>430</v>
      </c>
    </row>
    <row r="640" spans="28:30" ht="12.75">
      <c r="AB640" s="237" t="s">
        <v>598</v>
      </c>
      <c r="AC640" s="237" t="s">
        <v>599</v>
      </c>
      <c r="AD640" s="237" t="s">
        <v>344</v>
      </c>
    </row>
    <row r="641" spans="28:30" ht="11.25">
      <c r="AB641" s="89" t="s">
        <v>713</v>
      </c>
      <c r="AC641" s="89" t="s">
        <v>711</v>
      </c>
      <c r="AD641" s="89" t="s">
        <v>714</v>
      </c>
    </row>
    <row r="642" spans="28:30" ht="11.25">
      <c r="AB642" s="89" t="s">
        <v>713</v>
      </c>
      <c r="AC642" s="89" t="s">
        <v>711</v>
      </c>
      <c r="AD642" s="89" t="s">
        <v>714</v>
      </c>
    </row>
    <row r="643" spans="28:30" ht="11.25">
      <c r="AB643" s="89" t="s">
        <v>780</v>
      </c>
      <c r="AC643" s="89" t="s">
        <v>624</v>
      </c>
      <c r="AD643" s="89" t="s">
        <v>519</v>
      </c>
    </row>
    <row r="644" spans="28:30" ht="11.25">
      <c r="AB644" s="89" t="s">
        <v>780</v>
      </c>
      <c r="AC644" s="89" t="s">
        <v>624</v>
      </c>
      <c r="AD644" s="89" t="s">
        <v>519</v>
      </c>
    </row>
    <row r="645" spans="28:30" ht="11.25">
      <c r="AB645" s="89" t="s">
        <v>779</v>
      </c>
      <c r="AC645" s="89" t="s">
        <v>276</v>
      </c>
      <c r="AD645" s="89" t="s">
        <v>629</v>
      </c>
    </row>
    <row r="646" spans="28:30" ht="11.25">
      <c r="AB646" s="89" t="s">
        <v>779</v>
      </c>
      <c r="AC646" s="89" t="s">
        <v>276</v>
      </c>
      <c r="AD646" s="89" t="s">
        <v>629</v>
      </c>
    </row>
    <row r="647" spans="28:30" ht="12.75">
      <c r="AB647" s="237" t="s">
        <v>600</v>
      </c>
      <c r="AC647" s="237" t="s">
        <v>592</v>
      </c>
      <c r="AD647" s="237" t="s">
        <v>601</v>
      </c>
    </row>
    <row r="648" spans="28:30" ht="12.75">
      <c r="AB648" s="237" t="s">
        <v>600</v>
      </c>
      <c r="AC648" s="237" t="s">
        <v>592</v>
      </c>
      <c r="AD648" s="237" t="s">
        <v>601</v>
      </c>
    </row>
    <row r="649" spans="28:30" ht="12.75">
      <c r="AB649" s="237" t="s">
        <v>602</v>
      </c>
      <c r="AC649" s="237" t="s">
        <v>592</v>
      </c>
      <c r="AD649" s="237" t="s">
        <v>603</v>
      </c>
    </row>
    <row r="650" spans="28:30" ht="12.75">
      <c r="AB650" s="237" t="s">
        <v>822</v>
      </c>
      <c r="AC650" s="237" t="s">
        <v>823</v>
      </c>
      <c r="AD650" s="237" t="s">
        <v>824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720</v>
      </c>
      <c r="B1" s="81" t="s">
        <v>721</v>
      </c>
      <c r="C1" s="81" t="s">
        <v>722</v>
      </c>
    </row>
    <row r="2" spans="1:3" ht="11.25">
      <c r="A2" s="81" t="s">
        <v>716</v>
      </c>
      <c r="B2" s="81" t="s">
        <v>518</v>
      </c>
      <c r="C2" s="81" t="s">
        <v>717</v>
      </c>
    </row>
    <row r="3" spans="1:3" ht="11.25">
      <c r="A3" s="81" t="s">
        <v>489</v>
      </c>
      <c r="B3" s="81" t="s">
        <v>490</v>
      </c>
      <c r="C3" s="81" t="s">
        <v>430</v>
      </c>
    </row>
    <row r="4" spans="1:3" ht="11.25">
      <c r="A4" s="81" t="s">
        <v>491</v>
      </c>
      <c r="B4" s="81" t="s">
        <v>492</v>
      </c>
      <c r="C4" s="81" t="s">
        <v>344</v>
      </c>
    </row>
    <row r="5" spans="1:3" ht="11.25">
      <c r="A5" s="81" t="s">
        <v>493</v>
      </c>
      <c r="B5" s="81" t="s">
        <v>494</v>
      </c>
      <c r="C5" s="81" t="s">
        <v>402</v>
      </c>
    </row>
    <row r="6" spans="1:3" ht="11.25">
      <c r="A6" s="81" t="s">
        <v>495</v>
      </c>
      <c r="B6" s="81" t="s">
        <v>496</v>
      </c>
      <c r="C6" s="81" t="s">
        <v>314</v>
      </c>
    </row>
    <row r="7" spans="1:3" ht="11.25">
      <c r="A7" s="81" t="s">
        <v>497</v>
      </c>
      <c r="B7" s="81" t="s">
        <v>498</v>
      </c>
      <c r="C7" s="81" t="s">
        <v>499</v>
      </c>
    </row>
    <row r="8" spans="1:3" ht="11.25">
      <c r="A8" s="81" t="s">
        <v>497</v>
      </c>
      <c r="B8" s="81" t="s">
        <v>498</v>
      </c>
      <c r="C8" s="81" t="s">
        <v>499</v>
      </c>
    </row>
    <row r="9" spans="1:3" ht="11.25">
      <c r="A9" s="81" t="s">
        <v>500</v>
      </c>
      <c r="B9" s="81" t="s">
        <v>501</v>
      </c>
      <c r="C9" s="81" t="s">
        <v>394</v>
      </c>
    </row>
    <row r="10" spans="1:3" ht="11.25">
      <c r="A10" s="81" t="s">
        <v>502</v>
      </c>
      <c r="B10" s="81" t="s">
        <v>503</v>
      </c>
      <c r="C10" s="81" t="s">
        <v>277</v>
      </c>
    </row>
    <row r="11" spans="1:3" ht="11.25">
      <c r="A11" s="81" t="s">
        <v>502</v>
      </c>
      <c r="B11" s="81" t="s">
        <v>503</v>
      </c>
      <c r="C11" s="81" t="s">
        <v>277</v>
      </c>
    </row>
    <row r="12" spans="1:3" ht="11.25">
      <c r="A12" s="81" t="s">
        <v>293</v>
      </c>
      <c r="B12" s="81" t="s">
        <v>294</v>
      </c>
      <c r="C12" s="81" t="s">
        <v>295</v>
      </c>
    </row>
    <row r="13" spans="1:3" ht="11.25">
      <c r="A13" s="81" t="s">
        <v>504</v>
      </c>
      <c r="B13" s="81" t="s">
        <v>505</v>
      </c>
      <c r="C13" s="81" t="s">
        <v>295</v>
      </c>
    </row>
    <row r="14" spans="1:3" ht="11.25">
      <c r="A14" s="81" t="s">
        <v>504</v>
      </c>
      <c r="B14" s="81" t="s">
        <v>505</v>
      </c>
      <c r="C14" s="81" t="s">
        <v>295</v>
      </c>
    </row>
    <row r="15" spans="1:3" ht="11.25">
      <c r="A15" s="81" t="s">
        <v>506</v>
      </c>
      <c r="B15" s="81" t="s">
        <v>507</v>
      </c>
      <c r="C15" s="81" t="s">
        <v>295</v>
      </c>
    </row>
    <row r="16" spans="1:3" ht="11.25">
      <c r="A16" s="81" t="s">
        <v>506</v>
      </c>
      <c r="B16" s="81" t="s">
        <v>507</v>
      </c>
      <c r="C16" s="81" t="s">
        <v>295</v>
      </c>
    </row>
    <row r="17" spans="1:3" ht="11.25">
      <c r="A17" s="81" t="s">
        <v>508</v>
      </c>
      <c r="B17" s="81" t="s">
        <v>507</v>
      </c>
      <c r="C17" s="81" t="s">
        <v>509</v>
      </c>
    </row>
    <row r="18" spans="1:3" ht="11.25">
      <c r="A18" s="81" t="s">
        <v>510</v>
      </c>
      <c r="B18" s="81" t="s">
        <v>507</v>
      </c>
      <c r="C18" s="81" t="s">
        <v>511</v>
      </c>
    </row>
    <row r="19" spans="1:3" ht="11.25">
      <c r="A19" s="81" t="s">
        <v>512</v>
      </c>
      <c r="B19" s="81" t="s">
        <v>507</v>
      </c>
      <c r="C19" s="81" t="s">
        <v>513</v>
      </c>
    </row>
    <row r="20" spans="1:3" ht="11.25">
      <c r="A20" s="81" t="s">
        <v>514</v>
      </c>
      <c r="B20" s="81" t="s">
        <v>507</v>
      </c>
      <c r="C20" s="81" t="s">
        <v>515</v>
      </c>
    </row>
    <row r="21" spans="1:3" ht="11.25">
      <c r="A21" s="81" t="s">
        <v>516</v>
      </c>
      <c r="B21" s="81" t="s">
        <v>507</v>
      </c>
      <c r="C21" s="81" t="s">
        <v>517</v>
      </c>
    </row>
    <row r="22" spans="1:3" ht="11.25">
      <c r="A22" s="81" t="s">
        <v>631</v>
      </c>
      <c r="B22" s="81" t="s">
        <v>632</v>
      </c>
      <c r="C22" s="81" t="s">
        <v>295</v>
      </c>
    </row>
    <row r="23" spans="1:3" ht="11.25">
      <c r="A23" s="81" t="s">
        <v>631</v>
      </c>
      <c r="B23" s="81" t="s">
        <v>632</v>
      </c>
      <c r="C23" s="81" t="s">
        <v>295</v>
      </c>
    </row>
    <row r="24" spans="1:3" ht="11.25">
      <c r="A24" s="81" t="s">
        <v>636</v>
      </c>
      <c r="B24" s="81" t="s">
        <v>518</v>
      </c>
      <c r="C24" s="81" t="s">
        <v>637</v>
      </c>
    </row>
    <row r="25" spans="1:3" ht="11.25">
      <c r="A25" s="81" t="s">
        <v>771</v>
      </c>
      <c r="B25" s="81" t="s">
        <v>518</v>
      </c>
      <c r="C25" s="81" t="s">
        <v>519</v>
      </c>
    </row>
    <row r="26" spans="1:3" ht="11.25">
      <c r="A26" s="81" t="s">
        <v>520</v>
      </c>
      <c r="B26" s="81" t="s">
        <v>521</v>
      </c>
      <c r="C26" s="81" t="s">
        <v>314</v>
      </c>
    </row>
    <row r="27" spans="1:3" ht="11.25">
      <c r="A27" s="81" t="s">
        <v>522</v>
      </c>
      <c r="B27" s="81" t="s">
        <v>523</v>
      </c>
      <c r="C27" s="81" t="s">
        <v>314</v>
      </c>
    </row>
    <row r="28" spans="1:3" ht="11.25">
      <c r="A28" s="81" t="s">
        <v>301</v>
      </c>
      <c r="B28" s="81" t="s">
        <v>302</v>
      </c>
      <c r="C28" s="81" t="s">
        <v>287</v>
      </c>
    </row>
    <row r="29" spans="1:3" ht="11.25">
      <c r="A29" s="81" t="s">
        <v>524</v>
      </c>
      <c r="B29" s="81" t="s">
        <v>525</v>
      </c>
      <c r="C29" s="81" t="s">
        <v>344</v>
      </c>
    </row>
    <row r="30" spans="1:3" ht="11.25">
      <c r="A30" s="81" t="s">
        <v>772</v>
      </c>
      <c r="B30" s="81" t="s">
        <v>773</v>
      </c>
      <c r="C30" s="81" t="s">
        <v>314</v>
      </c>
    </row>
    <row r="31" spans="1:3" ht="11.25">
      <c r="A31" s="81" t="s">
        <v>526</v>
      </c>
      <c r="B31" s="81" t="s">
        <v>527</v>
      </c>
      <c r="C31" s="81" t="s">
        <v>528</v>
      </c>
    </row>
    <row r="32" spans="1:3" ht="11.25">
      <c r="A32" s="81" t="s">
        <v>529</v>
      </c>
      <c r="B32" s="81" t="s">
        <v>530</v>
      </c>
      <c r="C32" s="81" t="s">
        <v>363</v>
      </c>
    </row>
    <row r="33" spans="1:3" ht="11.25">
      <c r="A33" s="81" t="s">
        <v>531</v>
      </c>
      <c r="B33" s="81" t="s">
        <v>532</v>
      </c>
      <c r="C33" s="81" t="s">
        <v>277</v>
      </c>
    </row>
    <row r="34" spans="1:3" ht="11.25">
      <c r="A34" s="81" t="s">
        <v>533</v>
      </c>
      <c r="B34" s="81" t="s">
        <v>534</v>
      </c>
      <c r="C34" s="81" t="s">
        <v>424</v>
      </c>
    </row>
    <row r="35" spans="1:3" ht="11.25">
      <c r="A35" s="81" t="s">
        <v>535</v>
      </c>
      <c r="B35" s="81" t="s">
        <v>536</v>
      </c>
      <c r="C35" s="81" t="s">
        <v>277</v>
      </c>
    </row>
    <row r="36" spans="1:3" ht="11.25">
      <c r="A36" s="81" t="s">
        <v>814</v>
      </c>
      <c r="B36" s="81" t="s">
        <v>815</v>
      </c>
      <c r="C36" s="81" t="s">
        <v>363</v>
      </c>
    </row>
    <row r="37" spans="1:3" ht="11.25">
      <c r="A37" s="81" t="s">
        <v>537</v>
      </c>
      <c r="B37" s="81" t="s">
        <v>538</v>
      </c>
      <c r="C37" s="81" t="s">
        <v>277</v>
      </c>
    </row>
    <row r="38" spans="1:3" ht="11.25">
      <c r="A38" s="81" t="s">
        <v>539</v>
      </c>
      <c r="B38" s="81" t="s">
        <v>540</v>
      </c>
      <c r="C38" s="81" t="s">
        <v>449</v>
      </c>
    </row>
    <row r="39" spans="1:3" ht="11.25">
      <c r="A39" s="81" t="s">
        <v>541</v>
      </c>
      <c r="B39" s="81" t="s">
        <v>542</v>
      </c>
      <c r="C39" s="81" t="s">
        <v>543</v>
      </c>
    </row>
    <row r="40" spans="1:3" ht="11.25">
      <c r="A40" s="81" t="s">
        <v>546</v>
      </c>
      <c r="B40" s="81" t="s">
        <v>547</v>
      </c>
      <c r="C40" s="81" t="s">
        <v>402</v>
      </c>
    </row>
    <row r="41" spans="1:3" ht="11.25">
      <c r="A41" s="81" t="s">
        <v>544</v>
      </c>
      <c r="B41" s="81" t="s">
        <v>545</v>
      </c>
      <c r="C41" s="81" t="s">
        <v>287</v>
      </c>
    </row>
    <row r="42" spans="1:3" ht="11.25">
      <c r="A42" s="81" t="s">
        <v>548</v>
      </c>
      <c r="B42" s="81" t="s">
        <v>549</v>
      </c>
      <c r="C42" s="81" t="s">
        <v>360</v>
      </c>
    </row>
    <row r="43" spans="1:3" ht="11.25">
      <c r="A43" s="81" t="s">
        <v>548</v>
      </c>
      <c r="B43" s="81" t="s">
        <v>549</v>
      </c>
      <c r="C43" s="81" t="s">
        <v>360</v>
      </c>
    </row>
    <row r="44" spans="1:3" ht="11.25">
      <c r="A44" s="81" t="s">
        <v>550</v>
      </c>
      <c r="B44" s="81" t="s">
        <v>551</v>
      </c>
      <c r="C44" s="81" t="s">
        <v>360</v>
      </c>
    </row>
    <row r="45" spans="1:3" ht="11.25">
      <c r="A45" s="81" t="s">
        <v>552</v>
      </c>
      <c r="B45" s="81" t="s">
        <v>553</v>
      </c>
      <c r="C45" s="81" t="s">
        <v>314</v>
      </c>
    </row>
    <row r="46" spans="1:3" ht="11.25">
      <c r="A46" s="81" t="s">
        <v>816</v>
      </c>
      <c r="B46" s="81" t="s">
        <v>466</v>
      </c>
      <c r="C46" s="81" t="s">
        <v>817</v>
      </c>
    </row>
    <row r="47" spans="1:3" ht="11.25">
      <c r="A47" s="81" t="s">
        <v>554</v>
      </c>
      <c r="B47" s="81" t="s">
        <v>555</v>
      </c>
      <c r="C47" s="81" t="s">
        <v>402</v>
      </c>
    </row>
    <row r="48" spans="1:3" ht="11.25">
      <c r="A48" s="81" t="s">
        <v>556</v>
      </c>
      <c r="B48" s="81" t="s">
        <v>557</v>
      </c>
      <c r="C48" s="81" t="s">
        <v>558</v>
      </c>
    </row>
    <row r="49" spans="1:3" ht="11.25">
      <c r="A49" s="81" t="s">
        <v>774</v>
      </c>
      <c r="B49" s="81" t="s">
        <v>775</v>
      </c>
      <c r="C49" s="81" t="s">
        <v>360</v>
      </c>
    </row>
    <row r="50" spans="1:3" ht="11.25">
      <c r="A50" s="81" t="s">
        <v>559</v>
      </c>
      <c r="B50" s="81" t="s">
        <v>560</v>
      </c>
      <c r="C50" s="81" t="s">
        <v>430</v>
      </c>
    </row>
    <row r="51" spans="1:3" ht="11.25">
      <c r="A51" s="81" t="s">
        <v>561</v>
      </c>
      <c r="B51" s="81" t="s">
        <v>562</v>
      </c>
      <c r="C51" s="81" t="s">
        <v>360</v>
      </c>
    </row>
    <row r="52" spans="1:3" ht="11.25">
      <c r="A52" s="81" t="s">
        <v>563</v>
      </c>
      <c r="B52" s="81" t="s">
        <v>564</v>
      </c>
      <c r="C52" s="81" t="s">
        <v>314</v>
      </c>
    </row>
    <row r="53" spans="1:3" ht="11.25">
      <c r="A53" s="81" t="s">
        <v>565</v>
      </c>
      <c r="B53" s="81" t="s">
        <v>566</v>
      </c>
      <c r="C53" s="81" t="s">
        <v>567</v>
      </c>
    </row>
    <row r="54" spans="1:3" ht="11.25">
      <c r="A54" s="81" t="s">
        <v>568</v>
      </c>
      <c r="B54" s="81" t="s">
        <v>569</v>
      </c>
      <c r="C54" s="81" t="s">
        <v>366</v>
      </c>
    </row>
    <row r="55" spans="1:3" ht="11.25">
      <c r="A55" s="81" t="s">
        <v>570</v>
      </c>
      <c r="B55" s="81" t="s">
        <v>571</v>
      </c>
      <c r="C55" s="81" t="s">
        <v>314</v>
      </c>
    </row>
    <row r="56" spans="1:3" ht="11.25">
      <c r="A56" s="81" t="s">
        <v>572</v>
      </c>
      <c r="B56" s="81" t="s">
        <v>573</v>
      </c>
      <c r="C56" s="81" t="s">
        <v>314</v>
      </c>
    </row>
    <row r="57" spans="1:3" ht="11.25">
      <c r="A57" s="81" t="s">
        <v>776</v>
      </c>
      <c r="B57" s="81" t="s">
        <v>574</v>
      </c>
      <c r="C57" s="81" t="s">
        <v>314</v>
      </c>
    </row>
    <row r="58" spans="1:3" ht="11.25">
      <c r="A58" s="81" t="s">
        <v>575</v>
      </c>
      <c r="B58" s="81" t="s">
        <v>576</v>
      </c>
      <c r="C58" s="81" t="s">
        <v>314</v>
      </c>
    </row>
    <row r="59" spans="1:3" ht="11.25">
      <c r="A59" s="81" t="s">
        <v>577</v>
      </c>
      <c r="B59" s="81" t="s">
        <v>578</v>
      </c>
      <c r="C59" s="81" t="s">
        <v>314</v>
      </c>
    </row>
    <row r="60" spans="1:3" ht="11.25">
      <c r="A60" s="81" t="s">
        <v>579</v>
      </c>
      <c r="B60" s="81" t="s">
        <v>580</v>
      </c>
      <c r="C60" s="81" t="s">
        <v>430</v>
      </c>
    </row>
    <row r="61" spans="1:3" ht="11.25">
      <c r="A61" s="81" t="s">
        <v>581</v>
      </c>
      <c r="B61" s="81" t="s">
        <v>582</v>
      </c>
      <c r="C61" s="81" t="s">
        <v>430</v>
      </c>
    </row>
    <row r="62" spans="1:3" ht="11.25">
      <c r="A62" s="81" t="s">
        <v>583</v>
      </c>
      <c r="B62" s="81" t="s">
        <v>584</v>
      </c>
      <c r="C62" s="81" t="s">
        <v>585</v>
      </c>
    </row>
    <row r="63" spans="1:3" ht="11.25">
      <c r="A63" s="81" t="s">
        <v>586</v>
      </c>
      <c r="B63" s="81" t="s">
        <v>587</v>
      </c>
      <c r="C63" s="81" t="s">
        <v>292</v>
      </c>
    </row>
    <row r="64" spans="1:3" ht="11.25">
      <c r="A64" s="81" t="s">
        <v>586</v>
      </c>
      <c r="B64" s="81" t="s">
        <v>587</v>
      </c>
      <c r="C64" s="81" t="s">
        <v>292</v>
      </c>
    </row>
    <row r="65" spans="1:3" ht="11.25">
      <c r="A65" s="81" t="s">
        <v>594</v>
      </c>
      <c r="B65" s="81" t="s">
        <v>518</v>
      </c>
      <c r="C65" s="81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2017-04-24T05:25:42Z</cp:lastPrinted>
  <dcterms:created xsi:type="dcterms:W3CDTF">2009-01-25T23:42:29Z</dcterms:created>
  <dcterms:modified xsi:type="dcterms:W3CDTF">2017-04-24T05:26:04Z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