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<sst xmlns="http://schemas.openxmlformats.org/spreadsheetml/2006/main" count="5899" uniqueCount="680">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</sst>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2017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24" sqref="Q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Ноябрь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1143.9930000000002</v>
      </c>
      <c r="G20" s="48">
        <f t="shared" si="0"/>
        <v>86.43599999999999</v>
      </c>
      <c r="H20" s="48">
        <f t="shared" si="0"/>
        <v>73.771</v>
      </c>
      <c r="I20" s="48">
        <f t="shared" si="0"/>
        <v>0</v>
      </c>
      <c r="J20" s="48">
        <f t="shared" si="0"/>
        <v>12.665</v>
      </c>
      <c r="K20" s="48">
        <f t="shared" si="0"/>
        <v>0</v>
      </c>
      <c r="L20" s="48">
        <f t="shared" si="0"/>
        <v>1057.557</v>
      </c>
      <c r="M20" s="48">
        <f t="shared" si="0"/>
        <v>998.904</v>
      </c>
      <c r="N20" s="48">
        <f t="shared" si="0"/>
        <v>0</v>
      </c>
      <c r="O20" s="48">
        <f t="shared" si="0"/>
        <v>58.653</v>
      </c>
      <c r="P20" s="48">
        <f t="shared" si="0"/>
        <v>0</v>
      </c>
      <c r="Q20" s="48">
        <f>IF(G20=0,0,T20/G20)</f>
        <v>2.4405108232680828</v>
      </c>
      <c r="R20" s="48">
        <f>IF(L20=0,0,U20/L20)</f>
        <v>2.45459</v>
      </c>
      <c r="S20" s="48">
        <f>SUM(S21:S24)</f>
        <v>2806.81683015</v>
      </c>
      <c r="T20" s="48">
        <f>SUM(T21:T24)</f>
        <v>210.94799351999998</v>
      </c>
      <c r="U20" s="48">
        <f>SUM(U21:U24)</f>
        <v>2595.8688366300003</v>
      </c>
      <c r="V20" s="48">
        <f>SUM(V21:V24)</f>
        <v>0</v>
      </c>
      <c r="W20" s="131">
        <f>SUM(W21:W24)</f>
        <v>2806.81683015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1135.66</v>
      </c>
      <c r="G22" s="48">
        <f>H22+I22+J22+K22</f>
        <v>78.103</v>
      </c>
      <c r="H22" s="56">
        <f>57.83+15.941</f>
        <v>73.771</v>
      </c>
      <c r="I22" s="56">
        <v>0</v>
      </c>
      <c r="J22" s="56">
        <v>4.332</v>
      </c>
      <c r="K22" s="56">
        <v>0</v>
      </c>
      <c r="L22" s="48">
        <f>M22+N22+O22+P22</f>
        <v>1057.557</v>
      </c>
      <c r="M22" s="56">
        <f>783.054+215.85</f>
        <v>998.904</v>
      </c>
      <c r="N22" s="56"/>
      <c r="O22" s="56">
        <v>58.653</v>
      </c>
      <c r="P22" s="56"/>
      <c r="Q22" s="56">
        <v>2.45164</v>
      </c>
      <c r="R22" s="56">
        <v>2.45459</v>
      </c>
      <c r="S22" s="48">
        <f>T22+U22</f>
        <v>2787.34927555</v>
      </c>
      <c r="T22" s="56">
        <f>G22*Q22</f>
        <v>191.48043891999998</v>
      </c>
      <c r="U22" s="56">
        <f>L22*R22</f>
        <v>2595.8688366300003</v>
      </c>
      <c r="V22" s="56">
        <v>0</v>
      </c>
      <c r="W22" s="57">
        <f>S22-V22</f>
        <v>2787.34927555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8.333</v>
      </c>
      <c r="G23" s="48">
        <f>H23+I23+J23+K23</f>
        <v>8.333</v>
      </c>
      <c r="H23" s="56"/>
      <c r="I23" s="56"/>
      <c r="J23" s="56">
        <v>8.333</v>
      </c>
      <c r="K23" s="56"/>
      <c r="L23" s="48">
        <f>M23+N23+O23+P23</f>
        <v>0</v>
      </c>
      <c r="M23" s="56"/>
      <c r="N23" s="56"/>
      <c r="O23" s="56"/>
      <c r="P23" s="56"/>
      <c r="Q23" s="56">
        <v>2.3362</v>
      </c>
      <c r="R23" s="56"/>
      <c r="S23" s="48">
        <f>T23+U23</f>
        <v>19.4675546</v>
      </c>
      <c r="T23" s="56">
        <f>J23*Q23</f>
        <v>19.4675546</v>
      </c>
      <c r="U23" s="56"/>
      <c r="V23" s="56"/>
      <c r="W23" s="57">
        <f>S23-V23</f>
        <v>19.4675546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2018-09-18T10:34:06Z</cp:lastPrinted>
  <dcterms:created xsi:type="dcterms:W3CDTF">2009-01-25T23:42:29Z</dcterms:created>
  <dcterms:modified xsi:type="dcterms:W3CDTF">2018-12-17T08:41:52Z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