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<sst xmlns="http://schemas.openxmlformats.org/spreadsheetml/2006/main" count="5887" uniqueCount="680">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</sst>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10" sqref="M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2014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33" sqref="J3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2015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224.858</v>
      </c>
      <c r="G20" s="48">
        <f t="shared" si="0"/>
        <v>120.029</v>
      </c>
      <c r="H20" s="48">
        <f t="shared" si="0"/>
        <v>33.423</v>
      </c>
      <c r="I20" s="48">
        <f t="shared" si="0"/>
        <v>0</v>
      </c>
      <c r="J20" s="48">
        <f t="shared" si="0"/>
        <v>4.278</v>
      </c>
      <c r="K20" s="48">
        <f t="shared" si="0"/>
        <v>82.328</v>
      </c>
      <c r="L20" s="48">
        <f t="shared" si="0"/>
        <v>104.82900000000001</v>
      </c>
      <c r="M20" s="48">
        <f t="shared" si="0"/>
        <v>92.935</v>
      </c>
      <c r="N20" s="48">
        <f t="shared" si="0"/>
        <v>0</v>
      </c>
      <c r="O20" s="48">
        <f t="shared" si="0"/>
        <v>11.894</v>
      </c>
      <c r="P20" s="48">
        <f t="shared" si="0"/>
        <v>0</v>
      </c>
      <c r="Q20" s="48">
        <f>IF(G20=0,0,T20/G20)</f>
        <v>3.2816520794141417</v>
      </c>
      <c r="R20" s="48">
        <f>IF(L20=0,0,U20/L20)</f>
        <v>0</v>
      </c>
      <c r="S20" s="48">
        <f>SUM(S21:S24)</f>
        <v>393.89341744</v>
      </c>
      <c r="T20" s="48">
        <f>SUM(T21:T24)</f>
        <v>393.89341744</v>
      </c>
      <c r="U20" s="48">
        <f>SUM(U21:U24)</f>
        <v>0</v>
      </c>
      <c r="V20" s="48">
        <f>SUM(V21:V24)</f>
        <v>0</v>
      </c>
      <c r="W20" s="131">
        <f>SUM(W21:W24)</f>
        <v>393.89341744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142.53</v>
      </c>
      <c r="G22" s="48">
        <f>H22+I22+J22+K22</f>
        <v>37.701</v>
      </c>
      <c r="H22" s="56">
        <v>33.423</v>
      </c>
      <c r="I22" s="56"/>
      <c r="J22" s="56">
        <v>4.278</v>
      </c>
      <c r="K22" s="56"/>
      <c r="L22" s="48">
        <f>M22+N22+O22+P22</f>
        <v>104.82900000000001</v>
      </c>
      <c r="M22" s="56">
        <v>92.935</v>
      </c>
      <c r="N22" s="56"/>
      <c r="O22" s="56">
        <v>11.894</v>
      </c>
      <c r="P22" s="56"/>
      <c r="Q22" s="56">
        <v>1.7560825791061532</v>
      </c>
      <c r="R22" s="56"/>
      <c r="S22" s="48">
        <f>T22+U22</f>
        <v>250.29445</v>
      </c>
      <c r="T22" s="56">
        <v>250.29445</v>
      </c>
      <c r="U22" s="56"/>
      <c r="V22" s="56"/>
      <c r="W22" s="57">
        <f>S22-V22</f>
        <v>250.29445</v>
      </c>
      <c r="X22" s="143"/>
    </row>
    <row r="23" spans="3:24" ht="30" customHeight="1">
      <c r="C23" s="151" t="s">
        <v>671</v>
      </c>
      <c r="D23" s="144" t="s">
        <v>679</v>
      </c>
      <c r="E23" s="58" t="s">
        <v>257</v>
      </c>
      <c r="F23" s="48">
        <f>G23+L23</f>
        <v>82.328</v>
      </c>
      <c r="G23" s="48">
        <f>H23+I23+J23+K23</f>
        <v>82.328</v>
      </c>
      <c r="H23" s="56"/>
      <c r="I23" s="56"/>
      <c r="J23" s="56"/>
      <c r="K23" s="56">
        <v>82.328</v>
      </c>
      <c r="L23" s="48">
        <f>M23+N23+O23+P23</f>
        <v>0</v>
      </c>
      <c r="M23" s="56"/>
      <c r="N23" s="56"/>
      <c r="O23" s="56"/>
      <c r="P23" s="56"/>
      <c r="Q23" s="56">
        <v>1.74423</v>
      </c>
      <c r="R23" s="56"/>
      <c r="S23" s="48">
        <f>T23+U23</f>
        <v>143.59896744</v>
      </c>
      <c r="T23" s="56">
        <v>143.59896744</v>
      </c>
      <c r="U23" s="56"/>
      <c r="V23" s="56"/>
      <c r="W23" s="57">
        <f>S23-V23</f>
        <v>143.59896744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2015-10-16T08:00:27Z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